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AppData\Local\Microsoft\Windows\INetCache\Content.Outlook\8CI7PFC7\"/>
    </mc:Choice>
  </mc:AlternateContent>
  <bookViews>
    <workbookView xWindow="0" yWindow="0" windowWidth="2880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F287" i="9" s="1"/>
  <c r="L287" i="9"/>
  <c r="E287" i="9"/>
  <c r="M286" i="9"/>
  <c r="L286" i="9"/>
  <c r="F286" i="9"/>
  <c r="E286" i="9"/>
  <c r="B286" i="9" s="1"/>
  <c r="M285" i="9"/>
  <c r="L285" i="9"/>
  <c r="F285" i="9" s="1"/>
  <c r="B285" i="9" s="1"/>
  <c r="E285" i="9"/>
  <c r="M284" i="9"/>
  <c r="L284" i="9"/>
  <c r="F284" i="9" s="1"/>
  <c r="B284" i="9" s="1"/>
  <c r="E284" i="9"/>
  <c r="M283" i="9"/>
  <c r="F283" i="9" s="1"/>
  <c r="L283" i="9"/>
  <c r="E283" i="9"/>
  <c r="M282" i="9"/>
  <c r="L282" i="9"/>
  <c r="F282" i="9"/>
  <c r="E282" i="9"/>
  <c r="B282" i="9" s="1"/>
  <c r="M281" i="9"/>
  <c r="L281" i="9"/>
  <c r="F281" i="9" s="1"/>
  <c r="B281" i="9" s="1"/>
  <c r="E281" i="9"/>
  <c r="M280" i="9"/>
  <c r="L280" i="9"/>
  <c r="F280" i="9" s="1"/>
  <c r="B280" i="9" s="1"/>
  <c r="E280" i="9"/>
  <c r="M279" i="9"/>
  <c r="F279" i="9" s="1"/>
  <c r="L279" i="9"/>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s="1"/>
  <c r="E274" i="9"/>
  <c r="M273" i="9"/>
  <c r="L273" i="9"/>
  <c r="F273" i="9" s="1"/>
  <c r="B273" i="9" s="1"/>
  <c r="E273" i="9"/>
  <c r="M272" i="9"/>
  <c r="L272" i="9"/>
  <c r="F272" i="9" s="1"/>
  <c r="E272" i="9"/>
  <c r="B272" i="9" s="1"/>
  <c r="M271" i="9"/>
  <c r="L271" i="9"/>
  <c r="F271" i="9"/>
  <c r="E271" i="9"/>
  <c r="B271" i="9" s="1"/>
  <c r="M270" i="9"/>
  <c r="L270" i="9"/>
  <c r="F270" i="9" s="1"/>
  <c r="E270" i="9"/>
  <c r="M269" i="9"/>
  <c r="L269" i="9"/>
  <c r="F269" i="9" s="1"/>
  <c r="B269" i="9" s="1"/>
  <c r="E269" i="9"/>
  <c r="M268" i="9"/>
  <c r="L268" i="9"/>
  <c r="F268" i="9" s="1"/>
  <c r="E268" i="9"/>
  <c r="B268" i="9" s="1"/>
  <c r="M267" i="9"/>
  <c r="L267" i="9"/>
  <c r="F267" i="9"/>
  <c r="E267" i="9"/>
  <c r="B267" i="9" s="1"/>
  <c r="M266" i="9"/>
  <c r="L266" i="9"/>
  <c r="F266" i="9" s="1"/>
  <c r="E266" i="9"/>
  <c r="B266" i="9" s="1"/>
  <c r="M265" i="9"/>
  <c r="L265" i="9"/>
  <c r="F265" i="9" s="1"/>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B256" i="9" s="1"/>
  <c r="M255" i="9"/>
  <c r="F255" i="9" s="1"/>
  <c r="B255" i="9" s="1"/>
  <c r="L255" i="9"/>
  <c r="E255" i="9"/>
  <c r="M254" i="9"/>
  <c r="L254" i="9"/>
  <c r="F254" i="9" s="1"/>
  <c r="E254" i="9"/>
  <c r="M253" i="9"/>
  <c r="L253" i="9"/>
  <c r="F253" i="9"/>
  <c r="B253" i="9" s="1"/>
  <c r="E253" i="9"/>
  <c r="M252" i="9"/>
  <c r="L252" i="9"/>
  <c r="F252" i="9" s="1"/>
  <c r="E252" i="9"/>
  <c r="B252" i="9" s="1"/>
  <c r="M251" i="9"/>
  <c r="L251" i="9"/>
  <c r="F251" i="9" s="1"/>
  <c r="B251" i="9" s="1"/>
  <c r="E251" i="9"/>
  <c r="M250" i="9"/>
  <c r="L250" i="9"/>
  <c r="F250" i="9" s="1"/>
  <c r="E250" i="9"/>
  <c r="M249" i="9"/>
  <c r="L249" i="9"/>
  <c r="F249" i="9"/>
  <c r="B249" i="9" s="1"/>
  <c r="E249" i="9"/>
  <c r="M248" i="9"/>
  <c r="L248" i="9"/>
  <c r="F248" i="9" s="1"/>
  <c r="E248" i="9"/>
  <c r="M247" i="9"/>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F240" i="9" s="1"/>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L233" i="9"/>
  <c r="F233" i="9" s="1"/>
  <c r="B233" i="9" s="1"/>
  <c r="E233" i="9"/>
  <c r="M232" i="9"/>
  <c r="L232" i="9"/>
  <c r="F232" i="9" s="1"/>
  <c r="E232" i="9"/>
  <c r="B232" i="9" s="1"/>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F128" i="9"/>
  <c r="E128" i="9"/>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B104" i="9"/>
  <c r="H103" i="9"/>
  <c r="G103" i="9"/>
  <c r="F103" i="9"/>
  <c r="E103" i="9"/>
  <c r="B103" i="9" s="1"/>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E66" i="9" s="1"/>
  <c r="B66" i="9" s="1"/>
  <c r="G66" i="9"/>
  <c r="F66" i="9"/>
  <c r="H65" i="9"/>
  <c r="G65" i="9"/>
  <c r="F65" i="9"/>
  <c r="H64" i="9"/>
  <c r="G64" i="9"/>
  <c r="F64" i="9"/>
  <c r="H63" i="9"/>
  <c r="E63" i="9" s="1"/>
  <c r="B63" i="9" s="1"/>
  <c r="G63" i="9"/>
  <c r="F63" i="9"/>
  <c r="H62" i="9"/>
  <c r="G62" i="9"/>
  <c r="F62" i="9"/>
  <c r="E62" i="9"/>
  <c r="B62" i="9" s="1"/>
  <c r="H61" i="9"/>
  <c r="G61" i="9"/>
  <c r="E61" i="9" s="1"/>
  <c r="B61" i="9" s="1"/>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E53" i="9" s="1"/>
  <c r="B53" i="9" s="1"/>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F25" i="9"/>
  <c r="E25" i="9"/>
  <c r="B25" i="9" s="1"/>
  <c r="F24" i="9"/>
  <c r="F4" i="9"/>
  <c r="O3" i="9"/>
  <c r="G296" i="9" s="1"/>
  <c r="I3" i="9"/>
  <c r="H3" i="9"/>
  <c r="G3" i="9"/>
  <c r="D104" i="8"/>
  <c r="C1681" i="1" s="1"/>
  <c r="D97" i="8"/>
  <c r="C1674" i="1" s="1"/>
  <c r="D92" i="8"/>
  <c r="D87" i="8"/>
  <c r="D82" i="8"/>
  <c r="D77" i="8"/>
  <c r="C1654" i="1" s="1"/>
  <c r="G1654" i="1" s="1"/>
  <c r="D72" i="8"/>
  <c r="D67" i="8"/>
  <c r="D62" i="8"/>
  <c r="D57" i="8"/>
  <c r="D52" i="8"/>
  <c r="D46" i="8"/>
  <c r="D37" i="8"/>
  <c r="D27" i="8"/>
  <c r="D25" i="8" s="1"/>
  <c r="C1602" i="1" s="1"/>
  <c r="H1602" i="1" s="1"/>
  <c r="D18" i="8"/>
  <c r="C1595" i="1" s="1"/>
  <c r="G1595" i="1" s="1"/>
  <c r="D8" i="8"/>
  <c r="C1585" i="1" s="1"/>
  <c r="H1585" i="1" s="1"/>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G1264" i="1"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F56" i="5"/>
  <c r="E56" i="5"/>
  <c r="D1061" i="1" s="1"/>
  <c r="G1061" i="1" s="1"/>
  <c r="D56" i="5"/>
  <c r="F55" i="5"/>
  <c r="F54" i="5"/>
  <c r="F53" i="5"/>
  <c r="E52" i="5"/>
  <c r="D1057" i="1" s="1"/>
  <c r="G1057" i="1" s="1"/>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F427" i="4" s="1"/>
  <c r="E426" i="4"/>
  <c r="E647" i="4" s="1"/>
  <c r="D641" i="1" s="1"/>
  <c r="D426" i="4"/>
  <c r="D647" i="4" s="1"/>
  <c r="F421" i="4"/>
  <c r="F420" i="4"/>
  <c r="F419" i="4"/>
  <c r="F416" i="4"/>
  <c r="F415" i="4"/>
  <c r="F414" i="4"/>
  <c r="F413" i="4"/>
  <c r="E412" i="4"/>
  <c r="D407" i="1" s="1"/>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G374" i="1" s="1"/>
  <c r="D379" i="4"/>
  <c r="F379" i="4" s="1"/>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E273" i="4" s="1"/>
  <c r="D269" i="1" s="1"/>
  <c r="D274" i="4"/>
  <c r="F272" i="4"/>
  <c r="F271" i="4"/>
  <c r="F270" i="4"/>
  <c r="E269" i="4"/>
  <c r="E262" i="4" s="1"/>
  <c r="D258"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F133" i="4"/>
  <c r="F132" i="4"/>
  <c r="F131" i="4"/>
  <c r="F130" i="4"/>
  <c r="E129" i="4"/>
  <c r="E125" i="4" s="1"/>
  <c r="D129" i="4"/>
  <c r="F128" i="4"/>
  <c r="F127" i="4"/>
  <c r="F126" i="4"/>
  <c r="E126" i="4"/>
  <c r="D126" i="4"/>
  <c r="D125"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G1683" i="1" s="1"/>
  <c r="H1682" i="1"/>
  <c r="G1682" i="1"/>
  <c r="C1682" i="1"/>
  <c r="C1680" i="1"/>
  <c r="C1679" i="1"/>
  <c r="G1679" i="1" s="1"/>
  <c r="H1678" i="1"/>
  <c r="G1678" i="1"/>
  <c r="C1678" i="1"/>
  <c r="C1677" i="1"/>
  <c r="C1676" i="1"/>
  <c r="H1676" i="1" s="1"/>
  <c r="C1675" i="1"/>
  <c r="H1674" i="1"/>
  <c r="G1674" i="1"/>
  <c r="G1673" i="1"/>
  <c r="C1673" i="1"/>
  <c r="H1673" i="1" s="1"/>
  <c r="G1672" i="1"/>
  <c r="C1672" i="1"/>
  <c r="H1672" i="1" s="1"/>
  <c r="H1671" i="1"/>
  <c r="C1671" i="1"/>
  <c r="G1671" i="1" s="1"/>
  <c r="H1670" i="1"/>
  <c r="G1670" i="1"/>
  <c r="C1670" i="1"/>
  <c r="G1669" i="1"/>
  <c r="C1669" i="1"/>
  <c r="H1669" i="1" s="1"/>
  <c r="G1668" i="1"/>
  <c r="C1668" i="1"/>
  <c r="H1668" i="1" s="1"/>
  <c r="H1667" i="1"/>
  <c r="C1667" i="1"/>
  <c r="G1667" i="1" s="1"/>
  <c r="H1666" i="1"/>
  <c r="G1666" i="1"/>
  <c r="C1666" i="1"/>
  <c r="H1665" i="1"/>
  <c r="G1665" i="1"/>
  <c r="C1665" i="1"/>
  <c r="G1664" i="1"/>
  <c r="C1664" i="1"/>
  <c r="H1664" i="1" s="1"/>
  <c r="H1663" i="1"/>
  <c r="C1663" i="1"/>
  <c r="G1663" i="1" s="1"/>
  <c r="H1662" i="1"/>
  <c r="G1662" i="1"/>
  <c r="C1662" i="1"/>
  <c r="G1661" i="1"/>
  <c r="C1661" i="1"/>
  <c r="H1661" i="1" s="1"/>
  <c r="G1660" i="1"/>
  <c r="C1660" i="1"/>
  <c r="H1660" i="1" s="1"/>
  <c r="H1659" i="1"/>
  <c r="C1659" i="1"/>
  <c r="G1659" i="1" s="1"/>
  <c r="H1658" i="1"/>
  <c r="G1658" i="1"/>
  <c r="C1658" i="1"/>
  <c r="H1657" i="1"/>
  <c r="G1657" i="1"/>
  <c r="C1657" i="1"/>
  <c r="G1656" i="1"/>
  <c r="C1656" i="1"/>
  <c r="H1656" i="1" s="1"/>
  <c r="H1655" i="1"/>
  <c r="C1655" i="1"/>
  <c r="G1655" i="1" s="1"/>
  <c r="H1654" i="1"/>
  <c r="H1653" i="1"/>
  <c r="C1653" i="1"/>
  <c r="G1653" i="1" s="1"/>
  <c r="C1652" i="1"/>
  <c r="C1651" i="1"/>
  <c r="G1651" i="1" s="1"/>
  <c r="H1650" i="1"/>
  <c r="G1650" i="1"/>
  <c r="C1650" i="1"/>
  <c r="C1649" i="1"/>
  <c r="C1648" i="1"/>
  <c r="H1648" i="1" s="1"/>
  <c r="C1647" i="1"/>
  <c r="H1646" i="1"/>
  <c r="G1646" i="1"/>
  <c r="C1646" i="1"/>
  <c r="H1645" i="1"/>
  <c r="C1645" i="1"/>
  <c r="G1645" i="1" s="1"/>
  <c r="C1644" i="1"/>
  <c r="C1643" i="1"/>
  <c r="G1643" i="1" s="1"/>
  <c r="H1642" i="1"/>
  <c r="G1642" i="1"/>
  <c r="C1642" i="1"/>
  <c r="C1641" i="1"/>
  <c r="C1640" i="1"/>
  <c r="H1640" i="1" s="1"/>
  <c r="C1639" i="1"/>
  <c r="H1638" i="1"/>
  <c r="G1638" i="1"/>
  <c r="C1638" i="1"/>
  <c r="H1637" i="1"/>
  <c r="C1637" i="1"/>
  <c r="G1637" i="1" s="1"/>
  <c r="C1636" i="1"/>
  <c r="C1635" i="1"/>
  <c r="G1635" i="1" s="1"/>
  <c r="G1633" i="1"/>
  <c r="C1633" i="1"/>
  <c r="H1633" i="1" s="1"/>
  <c r="G1632" i="1"/>
  <c r="C1632" i="1"/>
  <c r="H1632" i="1" s="1"/>
  <c r="H1631" i="1"/>
  <c r="C1631" i="1"/>
  <c r="G1631" i="1" s="1"/>
  <c r="H1630" i="1"/>
  <c r="G1630" i="1"/>
  <c r="C1630" i="1"/>
  <c r="H1629" i="1"/>
  <c r="G1629" i="1"/>
  <c r="C1629" i="1"/>
  <c r="H1627" i="1"/>
  <c r="C1627" i="1"/>
  <c r="G1627" i="1" s="1"/>
  <c r="H1626" i="1"/>
  <c r="G1626" i="1"/>
  <c r="C1626" i="1"/>
  <c r="G1625" i="1"/>
  <c r="C1625" i="1"/>
  <c r="H1625" i="1" s="1"/>
  <c r="G1624" i="1"/>
  <c r="C1624" i="1"/>
  <c r="H1624" i="1" s="1"/>
  <c r="H1623" i="1"/>
  <c r="C1623" i="1"/>
  <c r="G1623" i="1" s="1"/>
  <c r="C1620" i="1"/>
  <c r="H1620" i="1" s="1"/>
  <c r="C1619" i="1"/>
  <c r="H1618" i="1"/>
  <c r="G1618" i="1"/>
  <c r="C1618" i="1"/>
  <c r="H1617" i="1"/>
  <c r="C1617" i="1"/>
  <c r="G1617" i="1" s="1"/>
  <c r="C1616" i="1"/>
  <c r="C1615" i="1"/>
  <c r="G1615" i="1" s="1"/>
  <c r="H1614" i="1"/>
  <c r="G1614" i="1"/>
  <c r="C1614" i="1"/>
  <c r="C1613" i="1"/>
  <c r="C1612" i="1"/>
  <c r="H1612" i="1" s="1"/>
  <c r="C1611" i="1"/>
  <c r="H1610" i="1"/>
  <c r="G1610" i="1"/>
  <c r="C1610" i="1"/>
  <c r="H1609" i="1"/>
  <c r="C1609" i="1"/>
  <c r="G1609" i="1" s="1"/>
  <c r="C1608" i="1"/>
  <c r="C1607" i="1"/>
  <c r="G1607" i="1" s="1"/>
  <c r="G1606" i="1"/>
  <c r="C1606" i="1"/>
  <c r="H1606" i="1" s="1"/>
  <c r="C1605" i="1"/>
  <c r="C1603" i="1"/>
  <c r="C1601" i="1"/>
  <c r="G1601" i="1" s="1"/>
  <c r="C1600" i="1"/>
  <c r="H1600" i="1" s="1"/>
  <c r="C1599" i="1"/>
  <c r="G1599" i="1" s="1"/>
  <c r="C1598" i="1"/>
  <c r="H1598" i="1" s="1"/>
  <c r="C1597" i="1"/>
  <c r="H1597" i="1" s="1"/>
  <c r="C1596" i="1"/>
  <c r="H1596" i="1" s="1"/>
  <c r="C1594" i="1"/>
  <c r="H1594" i="1" s="1"/>
  <c r="C1593" i="1"/>
  <c r="H1593" i="1" s="1"/>
  <c r="C1592" i="1"/>
  <c r="H1592" i="1" s="1"/>
  <c r="C1591" i="1"/>
  <c r="G1591" i="1" s="1"/>
  <c r="H1590" i="1"/>
  <c r="G1590" i="1"/>
  <c r="C1590" i="1"/>
  <c r="G1589" i="1"/>
  <c r="C1589" i="1"/>
  <c r="H1589" i="1" s="1"/>
  <c r="C1588" i="1"/>
  <c r="H1588" i="1" s="1"/>
  <c r="H1587" i="1"/>
  <c r="C1587" i="1"/>
  <c r="G1587" i="1" s="1"/>
  <c r="C1586" i="1"/>
  <c r="G1586" i="1" s="1"/>
  <c r="G1584" i="1"/>
  <c r="C1584" i="1"/>
  <c r="H1584" i="1" s="1"/>
  <c r="H1582" i="1"/>
  <c r="G1582" i="1"/>
  <c r="C1582" i="1"/>
  <c r="D1581" i="1"/>
  <c r="H1581" i="1" s="1"/>
  <c r="C1581" i="1"/>
  <c r="J1580" i="1"/>
  <c r="H1580" i="1"/>
  <c r="G1580" i="1"/>
  <c r="I1580" i="1" s="1"/>
  <c r="D1580" i="1"/>
  <c r="C1580" i="1"/>
  <c r="D1579" i="1"/>
  <c r="C1579" i="1"/>
  <c r="J1578" i="1"/>
  <c r="G1578" i="1"/>
  <c r="D1578" i="1"/>
  <c r="H1578" i="1" s="1"/>
  <c r="C1578" i="1"/>
  <c r="G1577" i="1"/>
  <c r="D1577" i="1"/>
  <c r="H1577" i="1" s="1"/>
  <c r="C1577" i="1"/>
  <c r="D1576" i="1"/>
  <c r="H1576" i="1" s="1"/>
  <c r="C1576" i="1"/>
  <c r="J1575" i="1"/>
  <c r="H1575" i="1"/>
  <c r="G1575" i="1"/>
  <c r="I1575" i="1" s="1"/>
  <c r="D1575" i="1"/>
  <c r="C1575" i="1"/>
  <c r="D1574" i="1"/>
  <c r="C1574" i="1"/>
  <c r="J1573" i="1"/>
  <c r="G1573" i="1"/>
  <c r="D1573" i="1"/>
  <c r="H1573" i="1" s="1"/>
  <c r="C1573" i="1"/>
  <c r="G1572" i="1"/>
  <c r="D1572" i="1"/>
  <c r="H1572" i="1" s="1"/>
  <c r="C1572" i="1"/>
  <c r="G1571" i="1"/>
  <c r="D1571" i="1"/>
  <c r="H1571" i="1" s="1"/>
  <c r="C1571" i="1"/>
  <c r="D1570" i="1"/>
  <c r="H1570" i="1" s="1"/>
  <c r="C1570" i="1"/>
  <c r="G1569" i="1"/>
  <c r="I1569" i="1" s="1"/>
  <c r="D1569" i="1"/>
  <c r="C1569" i="1"/>
  <c r="H1569" i="1" s="1"/>
  <c r="G1568" i="1"/>
  <c r="D1568" i="1"/>
  <c r="C1568" i="1"/>
  <c r="G1567" i="1"/>
  <c r="D1567" i="1"/>
  <c r="C1567" i="1"/>
  <c r="G1566" i="1"/>
  <c r="D1566" i="1"/>
  <c r="C1566" i="1"/>
  <c r="G1565" i="1"/>
  <c r="D1565" i="1"/>
  <c r="C1565" i="1"/>
  <c r="G1564" i="1"/>
  <c r="D1564" i="1"/>
  <c r="C1564" i="1"/>
  <c r="D1563" i="1"/>
  <c r="C1563" i="1"/>
  <c r="H1563" i="1" s="1"/>
  <c r="D1562" i="1"/>
  <c r="C1562" i="1"/>
  <c r="D1561" i="1"/>
  <c r="C1561" i="1"/>
  <c r="D1560" i="1"/>
  <c r="C1560" i="1"/>
  <c r="D1559" i="1"/>
  <c r="C1559" i="1"/>
  <c r="D1558" i="1"/>
  <c r="C1558" i="1"/>
  <c r="D1557" i="1"/>
  <c r="C1557" i="1"/>
  <c r="C1556" i="1"/>
  <c r="D1555" i="1"/>
  <c r="G1555" i="1" s="1"/>
  <c r="C1555" i="1"/>
  <c r="G1554" i="1"/>
  <c r="D1554" i="1"/>
  <c r="C1554" i="1"/>
  <c r="G1553" i="1"/>
  <c r="D1553" i="1"/>
  <c r="C1553" i="1"/>
  <c r="G1552" i="1"/>
  <c r="D1552" i="1"/>
  <c r="C1552" i="1"/>
  <c r="G1551" i="1"/>
  <c r="D1551" i="1"/>
  <c r="C1551" i="1"/>
  <c r="G1550" i="1"/>
  <c r="D1550" i="1"/>
  <c r="C1550" i="1"/>
  <c r="G1549" i="1"/>
  <c r="D1549" i="1"/>
  <c r="C1549" i="1"/>
  <c r="G1548" i="1"/>
  <c r="D1548" i="1"/>
  <c r="C1548" i="1"/>
  <c r="H1547" i="1"/>
  <c r="D1547" i="1"/>
  <c r="C1547" i="1"/>
  <c r="H1546" i="1"/>
  <c r="D1546" i="1"/>
  <c r="J1546" i="1" s="1"/>
  <c r="C1546" i="1"/>
  <c r="H1545" i="1"/>
  <c r="D1545" i="1"/>
  <c r="J1545" i="1" s="1"/>
  <c r="C1545" i="1"/>
  <c r="H1544" i="1"/>
  <c r="D1544" i="1"/>
  <c r="G1544" i="1" s="1"/>
  <c r="C1544" i="1"/>
  <c r="H1543" i="1"/>
  <c r="D1543" i="1"/>
  <c r="J1543" i="1" s="1"/>
  <c r="C1543" i="1"/>
  <c r="H1542" i="1"/>
  <c r="D1542" i="1"/>
  <c r="J1542" i="1" s="1"/>
  <c r="C1542" i="1"/>
  <c r="H1541" i="1"/>
  <c r="D1541" i="1"/>
  <c r="J1541" i="1" s="1"/>
  <c r="C1541" i="1"/>
  <c r="D1540" i="1"/>
  <c r="H1540" i="1" s="1"/>
  <c r="C1540" i="1"/>
  <c r="H1539" i="1"/>
  <c r="D1539" i="1"/>
  <c r="G1539" i="1" s="1"/>
  <c r="C1539"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D1432" i="1"/>
  <c r="C1432" i="1"/>
  <c r="H1432" i="1" s="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G1393" i="1"/>
  <c r="D1393" i="1"/>
  <c r="C1393" i="1"/>
  <c r="G1392" i="1"/>
  <c r="D1392" i="1"/>
  <c r="C1392" i="1"/>
  <c r="G1391" i="1"/>
  <c r="D1391" i="1"/>
  <c r="C1391" i="1"/>
  <c r="H1391" i="1" s="1"/>
  <c r="D1390" i="1"/>
  <c r="G1390" i="1" s="1"/>
  <c r="C1390" i="1"/>
  <c r="D1389" i="1"/>
  <c r="C1389" i="1"/>
  <c r="H1389" i="1" s="1"/>
  <c r="G1388" i="1"/>
  <c r="D1388" i="1"/>
  <c r="C1388" i="1"/>
  <c r="D1387" i="1"/>
  <c r="C1387" i="1"/>
  <c r="H1387" i="1" s="1"/>
  <c r="G1386" i="1"/>
  <c r="D1386" i="1"/>
  <c r="C1386" i="1"/>
  <c r="G1385" i="1"/>
  <c r="D1385" i="1"/>
  <c r="C1385" i="1"/>
  <c r="H1385" i="1" s="1"/>
  <c r="D1384" i="1"/>
  <c r="C1384" i="1"/>
  <c r="G1384" i="1" s="1"/>
  <c r="G1383" i="1"/>
  <c r="D1383" i="1"/>
  <c r="C1383" i="1"/>
  <c r="H1383" i="1" s="1"/>
  <c r="D1382" i="1"/>
  <c r="G1382" i="1" s="1"/>
  <c r="C1382" i="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D1342" i="1"/>
  <c r="G1342" i="1" s="1"/>
  <c r="C1342" i="1"/>
  <c r="G1341" i="1"/>
  <c r="D1341" i="1"/>
  <c r="C1341" i="1"/>
  <c r="H1341" i="1" s="1"/>
  <c r="D1340" i="1"/>
  <c r="G1340" i="1" s="1"/>
  <c r="C1340" i="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D1302" i="1"/>
  <c r="G1302" i="1" s="1"/>
  <c r="C1302" i="1"/>
  <c r="G1301" i="1"/>
  <c r="D1301" i="1"/>
  <c r="C1301" i="1"/>
  <c r="H1301" i="1" s="1"/>
  <c r="D1300" i="1"/>
  <c r="G1300" i="1" s="1"/>
  <c r="C1300" i="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D1292" i="1"/>
  <c r="G1292" i="1" s="1"/>
  <c r="C1292" i="1"/>
  <c r="D1291" i="1"/>
  <c r="C1291" i="1"/>
  <c r="G1290" i="1"/>
  <c r="D1290" i="1"/>
  <c r="C1290" i="1"/>
  <c r="H1290" i="1" s="1"/>
  <c r="G1289" i="1"/>
  <c r="D1289" i="1"/>
  <c r="C1289" i="1"/>
  <c r="H1289" i="1" s="1"/>
  <c r="G1288" i="1"/>
  <c r="D1288" i="1"/>
  <c r="C1288" i="1"/>
  <c r="H1288" i="1" s="1"/>
  <c r="D1287" i="1"/>
  <c r="G1287" i="1" s="1"/>
  <c r="C1287" i="1"/>
  <c r="G1286" i="1"/>
  <c r="D1286" i="1"/>
  <c r="C1286" i="1"/>
  <c r="H1286" i="1" s="1"/>
  <c r="G1285" i="1"/>
  <c r="D1285" i="1"/>
  <c r="C1285" i="1"/>
  <c r="H1285" i="1" s="1"/>
  <c r="G1284" i="1"/>
  <c r="D1284" i="1"/>
  <c r="C1284" i="1"/>
  <c r="H1284" i="1" s="1"/>
  <c r="G1283" i="1"/>
  <c r="D1283" i="1"/>
  <c r="C1283" i="1"/>
  <c r="H1283" i="1" s="1"/>
  <c r="G1282" i="1"/>
  <c r="D1282" i="1"/>
  <c r="C1282" i="1"/>
  <c r="H1282" i="1" s="1"/>
  <c r="D1281" i="1"/>
  <c r="G1281" i="1" s="1"/>
  <c r="C1281" i="1"/>
  <c r="G1280" i="1"/>
  <c r="D1280" i="1"/>
  <c r="C1280" i="1"/>
  <c r="H1280" i="1" s="1"/>
  <c r="G1279" i="1"/>
  <c r="D1279" i="1"/>
  <c r="C1279" i="1"/>
  <c r="H1279" i="1" s="1"/>
  <c r="D1278" i="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C1264" i="1"/>
  <c r="D1263" i="1"/>
  <c r="G1263" i="1" s="1"/>
  <c r="C1263" i="1"/>
  <c r="G1262" i="1"/>
  <c r="D1262" i="1"/>
  <c r="C1262" i="1"/>
  <c r="D1261" i="1"/>
  <c r="C1261" i="1"/>
  <c r="D1260" i="1"/>
  <c r="G1260" i="1" s="1"/>
  <c r="C1260" i="1"/>
  <c r="D1258" i="1"/>
  <c r="C1258" i="1"/>
  <c r="D1257" i="1"/>
  <c r="C1257" i="1"/>
  <c r="D1256" i="1"/>
  <c r="G1256" i="1" s="1"/>
  <c r="C1256" i="1"/>
  <c r="D1254" i="1"/>
  <c r="C1254" i="1"/>
  <c r="D1253" i="1"/>
  <c r="C1253" i="1"/>
  <c r="D1252" i="1"/>
  <c r="G1252" i="1" s="1"/>
  <c r="C1252" i="1"/>
  <c r="G1251" i="1"/>
  <c r="D1251" i="1"/>
  <c r="C1251" i="1"/>
  <c r="D1250" i="1"/>
  <c r="C1250" i="1"/>
  <c r="D1249" i="1"/>
  <c r="C1249" i="1"/>
  <c r="D1248" i="1"/>
  <c r="G1248" i="1" s="1"/>
  <c r="C1248" i="1"/>
  <c r="G1247" i="1"/>
  <c r="D1247" i="1"/>
  <c r="C1247" i="1"/>
  <c r="H1247" i="1" s="1"/>
  <c r="D1246" i="1"/>
  <c r="C1246" i="1"/>
  <c r="D1245" i="1"/>
  <c r="C1245" i="1"/>
  <c r="D1244" i="1"/>
  <c r="G1244" i="1" s="1"/>
  <c r="C1244" i="1"/>
  <c r="G1243" i="1"/>
  <c r="D1243" i="1"/>
  <c r="C1243" i="1"/>
  <c r="H1243" i="1" s="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C1081" i="1"/>
  <c r="D1080" i="1"/>
  <c r="C1080" i="1"/>
  <c r="D1079" i="1"/>
  <c r="C1079" i="1"/>
  <c r="D1078" i="1"/>
  <c r="C1078" i="1"/>
  <c r="H1078" i="1" s="1"/>
  <c r="G1077" i="1"/>
  <c r="D1077" i="1"/>
  <c r="C1077" i="1"/>
  <c r="H1077" i="1" s="1"/>
  <c r="C1076" i="1"/>
  <c r="G1073" i="1"/>
  <c r="D1073" i="1"/>
  <c r="C1073" i="1"/>
  <c r="D1072" i="1"/>
  <c r="G1072" i="1" s="1"/>
  <c r="C1072" i="1"/>
  <c r="D1071" i="1"/>
  <c r="C1071" i="1"/>
  <c r="D1070" i="1"/>
  <c r="C1070" i="1"/>
  <c r="G1069" i="1"/>
  <c r="D1069" i="1"/>
  <c r="C1069" i="1"/>
  <c r="H1069" i="1" s="1"/>
  <c r="D1068" i="1"/>
  <c r="G1068" i="1" s="1"/>
  <c r="C1068" i="1"/>
  <c r="D1067" i="1"/>
  <c r="C1067" i="1"/>
  <c r="D1066" i="1"/>
  <c r="C1066" i="1"/>
  <c r="H1066" i="1" s="1"/>
  <c r="G1065" i="1"/>
  <c r="D1065" i="1"/>
  <c r="C1065" i="1"/>
  <c r="H1065" i="1" s="1"/>
  <c r="D1064" i="1"/>
  <c r="G1064" i="1" s="1"/>
  <c r="C1064" i="1"/>
  <c r="D1063" i="1"/>
  <c r="C1063" i="1"/>
  <c r="D1062" i="1"/>
  <c r="C1062" i="1"/>
  <c r="C1061" i="1"/>
  <c r="G1060" i="1"/>
  <c r="D1060" i="1"/>
  <c r="C1060" i="1"/>
  <c r="D1059" i="1"/>
  <c r="C1059" i="1"/>
  <c r="D1058" i="1"/>
  <c r="C1058" i="1"/>
  <c r="C1057" i="1"/>
  <c r="D1056" i="1"/>
  <c r="G1056" i="1" s="1"/>
  <c r="C1056" i="1"/>
  <c r="D1055" i="1"/>
  <c r="C1055" i="1"/>
  <c r="D1054" i="1"/>
  <c r="C1054" i="1"/>
  <c r="G1053" i="1"/>
  <c r="D1053" i="1"/>
  <c r="C1053" i="1"/>
  <c r="H1053" i="1" s="1"/>
  <c r="G1052"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G1016" i="1" s="1"/>
  <c r="D1015" i="1"/>
  <c r="C1015" i="1"/>
  <c r="G1015" i="1" s="1"/>
  <c r="D1014" i="1"/>
  <c r="C1014" i="1"/>
  <c r="D1013" i="1"/>
  <c r="C1013" i="1"/>
  <c r="G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G733" i="1"/>
  <c r="D733" i="1"/>
  <c r="H733" i="1" s="1"/>
  <c r="C733" i="1"/>
  <c r="H732" i="1"/>
  <c r="G732" i="1"/>
  <c r="D732" i="1"/>
  <c r="C732" i="1"/>
  <c r="G731" i="1"/>
  <c r="D731" i="1"/>
  <c r="H731" i="1" s="1"/>
  <c r="C731" i="1"/>
  <c r="G730" i="1"/>
  <c r="D730" i="1"/>
  <c r="H730" i="1" s="1"/>
  <c r="C730" i="1"/>
  <c r="H729" i="1"/>
  <c r="G729" i="1"/>
  <c r="D729" i="1"/>
  <c r="C729" i="1"/>
  <c r="H728" i="1"/>
  <c r="G728" i="1"/>
  <c r="D728" i="1"/>
  <c r="C728" i="1"/>
  <c r="D727" i="1"/>
  <c r="H727" i="1" s="1"/>
  <c r="C727" i="1"/>
  <c r="G726"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C717" i="1"/>
  <c r="H717" i="1" s="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D700" i="1"/>
  <c r="H700" i="1" s="1"/>
  <c r="C700" i="1"/>
  <c r="H699" i="1"/>
  <c r="G699" i="1"/>
  <c r="D699" i="1"/>
  <c r="C699" i="1"/>
  <c r="H698" i="1"/>
  <c r="G698" i="1"/>
  <c r="D698" i="1"/>
  <c r="C698" i="1"/>
  <c r="H697" i="1"/>
  <c r="G697" i="1"/>
  <c r="D697" i="1"/>
  <c r="C697" i="1"/>
  <c r="D696" i="1"/>
  <c r="H696" i="1" s="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H649" i="1" s="1"/>
  <c r="C649" i="1"/>
  <c r="D648" i="1"/>
  <c r="H648" i="1" s="1"/>
  <c r="C648" i="1"/>
  <c r="G647" i="1"/>
  <c r="D647" i="1"/>
  <c r="H647" i="1" s="1"/>
  <c r="C647" i="1"/>
  <c r="H646" i="1"/>
  <c r="G646" i="1"/>
  <c r="D646" i="1"/>
  <c r="C646" i="1"/>
  <c r="H645" i="1"/>
  <c r="G645" i="1"/>
  <c r="D645" i="1"/>
  <c r="C645"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H422" i="1" s="1"/>
  <c r="C422" i="1"/>
  <c r="C421" i="1"/>
  <c r="G416" i="1"/>
  <c r="D416" i="1"/>
  <c r="H416" i="1" s="1"/>
  <c r="C416" i="1"/>
  <c r="H415" i="1"/>
  <c r="G415" i="1"/>
  <c r="D415" i="1"/>
  <c r="C415" i="1"/>
  <c r="H414" i="1"/>
  <c r="D414" i="1"/>
  <c r="G414" i="1" s="1"/>
  <c r="C414" i="1"/>
  <c r="H411" i="1"/>
  <c r="G411" i="1"/>
  <c r="D411" i="1"/>
  <c r="C411" i="1"/>
  <c r="H410" i="1"/>
  <c r="G410" i="1"/>
  <c r="D410" i="1"/>
  <c r="C410" i="1"/>
  <c r="H409" i="1"/>
  <c r="G409" i="1"/>
  <c r="D409" i="1"/>
  <c r="C409" i="1"/>
  <c r="G408" i="1"/>
  <c r="D408" i="1"/>
  <c r="H408" i="1" s="1"/>
  <c r="C408"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D301" i="1"/>
  <c r="H301" i="1" s="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G273" i="1"/>
  <c r="D273" i="1"/>
  <c r="H273" i="1" s="1"/>
  <c r="C273" i="1"/>
  <c r="G272" i="1"/>
  <c r="D272" i="1"/>
  <c r="H272" i="1" s="1"/>
  <c r="C272" i="1"/>
  <c r="G271" i="1"/>
  <c r="D271" i="1"/>
  <c r="H271" i="1" s="1"/>
  <c r="C271" i="1"/>
  <c r="C270" i="1"/>
  <c r="H268" i="1"/>
  <c r="G268" i="1"/>
  <c r="D268" i="1"/>
  <c r="C268" i="1"/>
  <c r="H267" i="1"/>
  <c r="G267" i="1"/>
  <c r="D267" i="1"/>
  <c r="C267"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G215" i="1"/>
  <c r="D215" i="1"/>
  <c r="H215" i="1" s="1"/>
  <c r="C215" i="1"/>
  <c r="H214" i="1"/>
  <c r="G214" i="1"/>
  <c r="D214" i="1"/>
  <c r="C214" i="1"/>
  <c r="H213" i="1"/>
  <c r="G213" i="1"/>
  <c r="D213" i="1"/>
  <c r="C213" i="1"/>
  <c r="D212" i="1"/>
  <c r="H212" i="1" s="1"/>
  <c r="C212" i="1"/>
  <c r="H211" i="1"/>
  <c r="G211" i="1"/>
  <c r="D211" i="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H200" i="1"/>
  <c r="D200" i="1"/>
  <c r="G200" i="1" s="1"/>
  <c r="C200" i="1"/>
  <c r="C199" i="1"/>
  <c r="H197" i="1"/>
  <c r="G197" i="1"/>
  <c r="D197" i="1"/>
  <c r="C197" i="1"/>
  <c r="H196" i="1"/>
  <c r="G196" i="1"/>
  <c r="D196" i="1"/>
  <c r="C196" i="1"/>
  <c r="H195" i="1"/>
  <c r="G195" i="1"/>
  <c r="D195" i="1"/>
  <c r="C195" i="1"/>
  <c r="D194" i="1"/>
  <c r="H194" i="1" s="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G183" i="1"/>
  <c r="D183" i="1"/>
  <c r="H183" i="1" s="1"/>
  <c r="C183" i="1"/>
  <c r="G182" i="1"/>
  <c r="D182" i="1"/>
  <c r="H182" i="1" s="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C174" i="1"/>
  <c r="H173" i="1"/>
  <c r="D173" i="1"/>
  <c r="G173" i="1" s="1"/>
  <c r="C173" i="1"/>
  <c r="H172" i="1"/>
  <c r="D172" i="1"/>
  <c r="G172" i="1" s="1"/>
  <c r="C172" i="1"/>
  <c r="H171" i="1"/>
  <c r="D171" i="1"/>
  <c r="G171" i="1" s="1"/>
  <c r="C171" i="1"/>
  <c r="H170" i="1"/>
  <c r="G170" i="1"/>
  <c r="D170" i="1"/>
  <c r="C170" i="1"/>
  <c r="H169" i="1"/>
  <c r="D169" i="1"/>
  <c r="G169" i="1" s="1"/>
  <c r="C169" i="1"/>
  <c r="D168" i="1"/>
  <c r="H168" i="1" s="1"/>
  <c r="C168" i="1"/>
  <c r="H167" i="1"/>
  <c r="D167" i="1"/>
  <c r="G167" i="1" s="1"/>
  <c r="C167" i="1"/>
  <c r="D166" i="1"/>
  <c r="G166" i="1" s="1"/>
  <c r="C166" i="1"/>
  <c r="D165" i="1"/>
  <c r="H165" i="1" s="1"/>
  <c r="C165" i="1"/>
  <c r="D164" i="1"/>
  <c r="H164" i="1" s="1"/>
  <c r="C164" i="1"/>
  <c r="H163" i="1"/>
  <c r="G163" i="1"/>
  <c r="D163" i="1"/>
  <c r="C163" i="1"/>
  <c r="H162" i="1"/>
  <c r="D162" i="1"/>
  <c r="G162" i="1" s="1"/>
  <c r="C162" i="1"/>
  <c r="C161" i="1"/>
  <c r="C160"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G132" i="1"/>
  <c r="D132" i="1"/>
  <c r="H132" i="1" s="1"/>
  <c r="C132" i="1"/>
  <c r="D131" i="1"/>
  <c r="H131" i="1" s="1"/>
  <c r="C131" i="1"/>
  <c r="C130" i="1"/>
  <c r="H129" i="1"/>
  <c r="G129" i="1"/>
  <c r="D129" i="1"/>
  <c r="C129" i="1"/>
  <c r="H128" i="1"/>
  <c r="G128" i="1"/>
  <c r="D128" i="1"/>
  <c r="C128" i="1"/>
  <c r="G127" i="1"/>
  <c r="D127" i="1"/>
  <c r="H127" i="1" s="1"/>
  <c r="C127" i="1"/>
  <c r="H126" i="1"/>
  <c r="G126" i="1"/>
  <c r="D126" i="1"/>
  <c r="C126" i="1"/>
  <c r="H125" i="1"/>
  <c r="G125" i="1"/>
  <c r="D125" i="1"/>
  <c r="C125" i="1"/>
  <c r="G124" i="1"/>
  <c r="D124" i="1"/>
  <c r="H124" i="1" s="1"/>
  <c r="C124" i="1"/>
  <c r="H123" i="1"/>
  <c r="G123" i="1"/>
  <c r="D123" i="1"/>
  <c r="C123" i="1"/>
  <c r="G122" i="1"/>
  <c r="D122" i="1"/>
  <c r="H122" i="1" s="1"/>
  <c r="C122" i="1"/>
  <c r="G121"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H76" i="1" s="1"/>
  <c r="C76" i="1"/>
  <c r="H75" i="1"/>
  <c r="G75" i="1"/>
  <c r="D75" i="1"/>
  <c r="C75" i="1"/>
  <c r="D74" i="1"/>
  <c r="H74" i="1" s="1"/>
  <c r="C74" i="1"/>
  <c r="D73" i="1"/>
  <c r="H73" i="1" s="1"/>
  <c r="C73" i="1"/>
  <c r="D72" i="1"/>
  <c r="H72" i="1" s="1"/>
  <c r="C72" i="1"/>
  <c r="D71" i="1"/>
  <c r="G71" i="1" s="1"/>
  <c r="C71" i="1"/>
  <c r="D70" i="1"/>
  <c r="H70" i="1" s="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H1388" i="1"/>
  <c r="G1387" i="1"/>
  <c r="G1389" i="1"/>
  <c r="H1390" i="1"/>
  <c r="H1386" i="1"/>
  <c r="H1384" i="1"/>
  <c r="H1382" i="1"/>
  <c r="H1342" i="1"/>
  <c r="H1340" i="1"/>
  <c r="H1314" i="1"/>
  <c r="H1302" i="1"/>
  <c r="H1300" i="1"/>
  <c r="H1292" i="1"/>
  <c r="H1291" i="1"/>
  <c r="H1287" i="1"/>
  <c r="H1281" i="1"/>
  <c r="H1265" i="1"/>
  <c r="H1264" i="1"/>
  <c r="E255" i="5"/>
  <c r="D1259" i="1" s="1"/>
  <c r="H1263" i="1"/>
  <c r="H1262" i="1"/>
  <c r="E303" i="9"/>
  <c r="B303" i="9" s="1"/>
  <c r="E251" i="5"/>
  <c r="H1251" i="1"/>
  <c r="E340" i="9"/>
  <c r="B340" i="9" s="1"/>
  <c r="E177" i="5"/>
  <c r="D1181" i="1" s="1"/>
  <c r="E319" i="9"/>
  <c r="B319" i="9" s="1"/>
  <c r="E313" i="9"/>
  <c r="B313" i="9" s="1"/>
  <c r="F147" i="5"/>
  <c r="F82" i="5"/>
  <c r="E70" i="5"/>
  <c r="E69" i="5" s="1"/>
  <c r="I23" i="3" s="1"/>
  <c r="D1075" i="1"/>
  <c r="D1076" i="1"/>
  <c r="G1076" i="1" s="1"/>
  <c r="H1073" i="1"/>
  <c r="H1072" i="1"/>
  <c r="H1071" i="1"/>
  <c r="H1070" i="1"/>
  <c r="H1068" i="1"/>
  <c r="H1067" i="1"/>
  <c r="H1061" i="1"/>
  <c r="H1064" i="1"/>
  <c r="H1063" i="1"/>
  <c r="H1062" i="1"/>
  <c r="H1060" i="1"/>
  <c r="H1059" i="1"/>
  <c r="H1058" i="1"/>
  <c r="H1057" i="1"/>
  <c r="H1056" i="1"/>
  <c r="H1055" i="1"/>
  <c r="H1054" i="1"/>
  <c r="H1052" i="1"/>
  <c r="G1050" i="1"/>
  <c r="H1051" i="1"/>
  <c r="G1049" i="1"/>
  <c r="G1048" i="1"/>
  <c r="G1046" i="1"/>
  <c r="G1047" i="1"/>
  <c r="G1045" i="1"/>
  <c r="G1044" i="1"/>
  <c r="G1043" i="1"/>
  <c r="G1042" i="1"/>
  <c r="G1040" i="1"/>
  <c r="F35" i="5"/>
  <c r="G1041" i="1"/>
  <c r="G1039" i="1"/>
  <c r="G1038" i="1"/>
  <c r="G1037" i="1"/>
  <c r="G1036" i="1"/>
  <c r="G1034" i="1"/>
  <c r="E12" i="5"/>
  <c r="D1017" i="1" s="1"/>
  <c r="G1035" i="1"/>
  <c r="G1033" i="1"/>
  <c r="G1032" i="1"/>
  <c r="G1031" i="1"/>
  <c r="G1030" i="1"/>
  <c r="G1029" i="1"/>
  <c r="G1028" i="1"/>
  <c r="G1027" i="1"/>
  <c r="G1026" i="1"/>
  <c r="G1024" i="1"/>
  <c r="G1025" i="1"/>
  <c r="G1023" i="1"/>
  <c r="G1022" i="1"/>
  <c r="G1021" i="1"/>
  <c r="G1020" i="1"/>
  <c r="G1018" i="1"/>
  <c r="G1019" i="1"/>
  <c r="G1014" i="1"/>
  <c r="E5" i="7"/>
  <c r="H1555" i="1"/>
  <c r="D1556" i="1"/>
  <c r="H1556" i="1" s="1"/>
  <c r="G1681" i="1"/>
  <c r="H1681" i="1"/>
  <c r="G1602" i="1"/>
  <c r="C1604" i="1"/>
  <c r="H1604" i="1" s="1"/>
  <c r="G1594" i="1"/>
  <c r="I30" i="3"/>
  <c r="D1510" i="1"/>
  <c r="H1510" i="1" s="1"/>
  <c r="H1513" i="1"/>
  <c r="F115" i="6"/>
  <c r="D1511" i="1"/>
  <c r="H1511" i="1" s="1"/>
  <c r="H1522" i="1"/>
  <c r="H1601" i="1"/>
  <c r="G648" i="1"/>
  <c r="G649" i="1"/>
  <c r="B240" i="9"/>
  <c r="E51" i="9"/>
  <c r="B51" i="9" s="1"/>
  <c r="F238" i="9"/>
  <c r="B238" i="9" s="1"/>
  <c r="G725" i="1"/>
  <c r="E48" i="9"/>
  <c r="B48" i="9" s="1"/>
  <c r="G727" i="1"/>
  <c r="G717" i="1"/>
  <c r="G700" i="1"/>
  <c r="H848" i="1"/>
  <c r="G696" i="1"/>
  <c r="G695" i="1"/>
  <c r="G678" i="1"/>
  <c r="E296" i="9"/>
  <c r="B296" i="9" s="1"/>
  <c r="G423" i="1"/>
  <c r="G641" i="1"/>
  <c r="H641" i="1"/>
  <c r="D421" i="1"/>
  <c r="H421" i="1" s="1"/>
  <c r="G301" i="1"/>
  <c r="G300" i="1"/>
  <c r="F426" i="4"/>
  <c r="G421" i="1"/>
  <c r="G422" i="1"/>
  <c r="F647" i="4"/>
  <c r="E648" i="4"/>
  <c r="D642" i="1" s="1"/>
  <c r="E294" i="9"/>
  <c r="B294" i="9" s="1"/>
  <c r="H407" i="1"/>
  <c r="G407" i="1"/>
  <c r="F412" i="4"/>
  <c r="E373" i="4"/>
  <c r="D368" i="1" s="1"/>
  <c r="H374" i="1"/>
  <c r="D270" i="1"/>
  <c r="F274" i="4"/>
  <c r="F247" i="9"/>
  <c r="B247" i="9" s="1"/>
  <c r="H258" i="1"/>
  <c r="G258" i="1"/>
  <c r="D265" i="1"/>
  <c r="F269" i="4"/>
  <c r="G266" i="1"/>
  <c r="F262" i="4"/>
  <c r="E81" i="9"/>
  <c r="B81" i="9" s="1"/>
  <c r="G212" i="1"/>
  <c r="B246" i="9"/>
  <c r="F246" i="9"/>
  <c r="G210" i="1"/>
  <c r="E65" i="9"/>
  <c r="B65" i="9" s="1"/>
  <c r="G209" i="1"/>
  <c r="G208" i="1"/>
  <c r="G207" i="1"/>
  <c r="E64" i="9"/>
  <c r="B64" i="9" s="1"/>
  <c r="G206" i="1"/>
  <c r="G204" i="1"/>
  <c r="G205" i="1"/>
  <c r="G203" i="1"/>
  <c r="E60" i="9"/>
  <c r="B60" i="9" s="1"/>
  <c r="G202" i="1"/>
  <c r="G201" i="1"/>
  <c r="D199" i="1"/>
  <c r="F244" i="9"/>
  <c r="B244" i="9" s="1"/>
  <c r="E57" i="9"/>
  <c r="B57" i="9" s="1"/>
  <c r="G194" i="1"/>
  <c r="E56" i="9"/>
  <c r="B56" i="9" s="1"/>
  <c r="G193" i="1"/>
  <c r="G190" i="1"/>
  <c r="G192" i="1"/>
  <c r="F194" i="4"/>
  <c r="F242" i="9"/>
  <c r="B242" i="9" s="1"/>
  <c r="E52" i="9"/>
  <c r="B52" i="9" s="1"/>
  <c r="G174" i="1"/>
  <c r="F178" i="4"/>
  <c r="H166" i="1"/>
  <c r="G168" i="1"/>
  <c r="E164" i="4"/>
  <c r="D160" i="1" s="1"/>
  <c r="G160" i="1" s="1"/>
  <c r="G165" i="1"/>
  <c r="G164" i="1"/>
  <c r="D161" i="1"/>
  <c r="G156" i="1"/>
  <c r="G158" i="1"/>
  <c r="E153" i="4"/>
  <c r="D149" i="1" s="1"/>
  <c r="G155" i="1"/>
  <c r="G149" i="1"/>
  <c r="H149" i="1"/>
  <c r="F153" i="4"/>
  <c r="F154" i="4"/>
  <c r="D150" i="1"/>
  <c r="G131" i="1"/>
  <c r="E134" i="4"/>
  <c r="G108" i="1"/>
  <c r="H108" i="1"/>
  <c r="F112" i="4"/>
  <c r="E106" i="4"/>
  <c r="D102" i="1" s="1"/>
  <c r="G76" i="1"/>
  <c r="G73" i="1"/>
  <c r="G74" i="1"/>
  <c r="G72" i="1"/>
  <c r="E39" i="9"/>
  <c r="B39" i="9" s="1"/>
  <c r="G70" i="1"/>
  <c r="H71" i="1"/>
  <c r="G66" i="1"/>
  <c r="E49" i="4"/>
  <c r="D45" i="1" s="1"/>
  <c r="G64" i="1"/>
  <c r="G65" i="1"/>
  <c r="G1291" i="1"/>
  <c r="E320" i="9"/>
  <c r="B320" i="9" s="1"/>
  <c r="E322" i="9"/>
  <c r="B322" i="9" s="1"/>
  <c r="G1597" i="1"/>
  <c r="H1586" i="1"/>
  <c r="E327" i="9"/>
  <c r="B327" i="9" s="1"/>
  <c r="E37" i="9"/>
  <c r="B37" i="9" s="1"/>
  <c r="E307" i="9"/>
  <c r="B307" i="9" s="1"/>
  <c r="E324" i="9"/>
  <c r="B324" i="9" s="1"/>
  <c r="E329" i="9"/>
  <c r="B329" i="9" s="1"/>
  <c r="E312" i="9"/>
  <c r="B312" i="9" s="1"/>
  <c r="E31" i="9"/>
  <c r="B31" i="9" s="1"/>
  <c r="E36" i="9"/>
  <c r="B36" i="9" s="1"/>
  <c r="E326" i="9"/>
  <c r="B326" i="9" s="1"/>
  <c r="G1600" i="1"/>
  <c r="H1599" i="1"/>
  <c r="G1598" i="1"/>
  <c r="G1596" i="1"/>
  <c r="H1595" i="1"/>
  <c r="D6" i="8"/>
  <c r="C1583" i="1" s="1"/>
  <c r="G1583" i="1" s="1"/>
  <c r="G1593" i="1"/>
  <c r="G1592" i="1"/>
  <c r="H1591" i="1"/>
  <c r="G1588" i="1"/>
  <c r="G1585"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G1054" i="1"/>
  <c r="G1058" i="1"/>
  <c r="G1062" i="1"/>
  <c r="G1066" i="1"/>
  <c r="G1070" i="1"/>
  <c r="G10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45" i="1"/>
  <c r="G1245"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9" i="1"/>
  <c r="G1249" i="1"/>
  <c r="G1051" i="1"/>
  <c r="G1055" i="1"/>
  <c r="G1059" i="1"/>
  <c r="G1063" i="1"/>
  <c r="G1067" i="1"/>
  <c r="G1071"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53" i="1"/>
  <c r="G1253" i="1"/>
  <c r="H1257" i="1"/>
  <c r="G1257" i="1"/>
  <c r="H1261" i="1"/>
  <c r="G1261" i="1"/>
  <c r="H1394" i="1"/>
  <c r="G1394" i="1"/>
  <c r="H1242" i="1"/>
  <c r="H1246" i="1"/>
  <c r="H1250" i="1"/>
  <c r="H1254" i="1"/>
  <c r="H1258" i="1"/>
  <c r="G1242" i="1"/>
  <c r="H1244" i="1"/>
  <c r="G1246" i="1"/>
  <c r="H1248" i="1"/>
  <c r="G1250" i="1"/>
  <c r="H1252" i="1"/>
  <c r="G1254" i="1"/>
  <c r="H1256" i="1"/>
  <c r="G1258" i="1"/>
  <c r="H1260" i="1"/>
  <c r="H1392" i="1"/>
  <c r="H1433" i="1"/>
  <c r="H1435" i="1"/>
  <c r="H1437" i="1"/>
  <c r="H1439" i="1"/>
  <c r="H1441" i="1"/>
  <c r="H1395" i="1"/>
  <c r="G1395" i="1"/>
  <c r="H1397" i="1"/>
  <c r="G1397" i="1"/>
  <c r="H1399" i="1"/>
  <c r="G1399" i="1"/>
  <c r="H1403" i="1"/>
  <c r="H1405" i="1"/>
  <c r="H1407" i="1"/>
  <c r="H1409" i="1"/>
  <c r="H1411" i="1"/>
  <c r="H1413" i="1"/>
  <c r="H1415" i="1"/>
  <c r="H1417" i="1"/>
  <c r="H1419" i="1"/>
  <c r="H1421" i="1"/>
  <c r="H1423" i="1"/>
  <c r="H1425" i="1"/>
  <c r="H1427" i="1"/>
  <c r="H1429" i="1"/>
  <c r="H1393" i="1"/>
  <c r="H1396" i="1"/>
  <c r="G1396" i="1"/>
  <c r="H1398" i="1"/>
  <c r="G1398" i="1"/>
  <c r="H1400" i="1"/>
  <c r="G1400" i="1"/>
  <c r="H1402" i="1"/>
  <c r="H1404" i="1"/>
  <c r="H1406" i="1"/>
  <c r="H1408" i="1"/>
  <c r="H1410" i="1"/>
  <c r="H1412" i="1"/>
  <c r="H1414" i="1"/>
  <c r="H1416" i="1"/>
  <c r="H1418" i="1"/>
  <c r="H1420" i="1"/>
  <c r="H1422" i="1"/>
  <c r="H1424" i="1"/>
  <c r="H1426" i="1"/>
  <c r="H1428" i="1"/>
  <c r="H1430" i="1"/>
  <c r="G1540" i="1"/>
  <c r="I1544" i="1"/>
  <c r="H1557" i="1"/>
  <c r="J1557" i="1"/>
  <c r="J1558" i="1"/>
  <c r="H1558" i="1"/>
  <c r="H1559" i="1"/>
  <c r="J1559" i="1"/>
  <c r="J1560" i="1"/>
  <c r="H1560" i="1"/>
  <c r="H1561" i="1"/>
  <c r="J1561" i="1"/>
  <c r="J1562" i="1"/>
  <c r="H1562" i="1"/>
  <c r="I1578" i="1"/>
  <c r="G1611" i="1"/>
  <c r="H1611" i="1"/>
  <c r="G1639" i="1"/>
  <c r="H1639" i="1"/>
  <c r="H1652" i="1"/>
  <c r="G1652" i="1"/>
  <c r="H1605" i="1"/>
  <c r="G1605" i="1"/>
  <c r="G1619" i="1"/>
  <c r="H1619" i="1"/>
  <c r="G1647" i="1"/>
  <c r="H1647" i="1"/>
  <c r="H1677" i="1"/>
  <c r="G1677"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J1544" i="1"/>
  <c r="J1548" i="1"/>
  <c r="H1548" i="1"/>
  <c r="I1548" i="1" s="1"/>
  <c r="H1549" i="1"/>
  <c r="I1549" i="1" s="1"/>
  <c r="J1549" i="1"/>
  <c r="J1550" i="1"/>
  <c r="H1550" i="1"/>
  <c r="I1550" i="1" s="1"/>
  <c r="H1551" i="1"/>
  <c r="I1551" i="1" s="1"/>
  <c r="J1551" i="1"/>
  <c r="J1552" i="1"/>
  <c r="H1552" i="1"/>
  <c r="I1552" i="1" s="1"/>
  <c r="H1553" i="1"/>
  <c r="I1553" i="1" s="1"/>
  <c r="J1553" i="1"/>
  <c r="J1554" i="1"/>
  <c r="H1554" i="1"/>
  <c r="I1554" i="1" s="1"/>
  <c r="G1557" i="1"/>
  <c r="I1557" i="1" s="1"/>
  <c r="G1558" i="1"/>
  <c r="G1559" i="1"/>
  <c r="I1559" i="1" s="1"/>
  <c r="G1560" i="1"/>
  <c r="I1560" i="1" s="1"/>
  <c r="G1561" i="1"/>
  <c r="I1561" i="1" s="1"/>
  <c r="G1562" i="1"/>
  <c r="G1563" i="1"/>
  <c r="J1569" i="1"/>
  <c r="I1573" i="1"/>
  <c r="H1608" i="1"/>
  <c r="G1608" i="1"/>
  <c r="H1613" i="1"/>
  <c r="G1613" i="1"/>
  <c r="H1636" i="1"/>
  <c r="G1636" i="1"/>
  <c r="H1641" i="1"/>
  <c r="G1641" i="1"/>
  <c r="H1680" i="1"/>
  <c r="G1680" i="1"/>
  <c r="H1401" i="1"/>
  <c r="G1541" i="1"/>
  <c r="I1541" i="1" s="1"/>
  <c r="G1542" i="1"/>
  <c r="I1542" i="1" s="1"/>
  <c r="G1543" i="1"/>
  <c r="I1543" i="1" s="1"/>
  <c r="G1545" i="1"/>
  <c r="I1545" i="1" s="1"/>
  <c r="G1546" i="1"/>
  <c r="I1546" i="1" s="1"/>
  <c r="G1547" i="1"/>
  <c r="G1556" i="1"/>
  <c r="H1564" i="1"/>
  <c r="I1564" i="1" s="1"/>
  <c r="J1564" i="1"/>
  <c r="J1565" i="1"/>
  <c r="H1565" i="1"/>
  <c r="I1565" i="1" s="1"/>
  <c r="H1566" i="1"/>
  <c r="I1566" i="1" s="1"/>
  <c r="J1566" i="1"/>
  <c r="J1567" i="1"/>
  <c r="H1567" i="1"/>
  <c r="I1567" i="1" s="1"/>
  <c r="H1568" i="1"/>
  <c r="I1568" i="1" s="1"/>
  <c r="J1568" i="1"/>
  <c r="G1603" i="1"/>
  <c r="H1603" i="1"/>
  <c r="H1616" i="1"/>
  <c r="G1616" i="1"/>
  <c r="H1644" i="1"/>
  <c r="G1644" i="1"/>
  <c r="H1649" i="1"/>
  <c r="G1649" i="1"/>
  <c r="G1675" i="1"/>
  <c r="H1675" i="1"/>
  <c r="J1547" i="1"/>
  <c r="G1574" i="1"/>
  <c r="J1574" i="1"/>
  <c r="G1579" i="1"/>
  <c r="I1579" i="1" s="1"/>
  <c r="J1579" i="1"/>
  <c r="H1683" i="1"/>
  <c r="G1685" i="1"/>
  <c r="F83" i="4"/>
  <c r="D106" i="4"/>
  <c r="F165" i="4"/>
  <c r="D230" i="4"/>
  <c r="F309" i="4"/>
  <c r="D321" i="4"/>
  <c r="E360" i="4"/>
  <c r="F407" i="4"/>
  <c r="D406" i="4"/>
  <c r="F428" i="4"/>
  <c r="E431" i="4"/>
  <c r="D466" i="4"/>
  <c r="F492" i="4"/>
  <c r="D491" i="4"/>
  <c r="D571" i="4"/>
  <c r="F578" i="4"/>
  <c r="E597" i="4"/>
  <c r="D648" i="4"/>
  <c r="F8" i="5"/>
  <c r="D89" i="6"/>
  <c r="F114" i="6"/>
  <c r="D51" i="8"/>
  <c r="C1628" i="1" s="1"/>
  <c r="C1634" i="1"/>
  <c r="F222" i="4"/>
  <c r="D221" i="4"/>
  <c r="E491" i="4"/>
  <c r="D485" i="1" s="1"/>
  <c r="F13" i="5"/>
  <c r="D12" i="5"/>
  <c r="I24" i="3"/>
  <c r="G336" i="9"/>
  <c r="E336" i="9" s="1"/>
  <c r="B336" i="9" s="1"/>
  <c r="D177" i="5"/>
  <c r="G1570" i="1"/>
  <c r="I1570" i="1" s="1"/>
  <c r="J1570" i="1"/>
  <c r="H1574" i="1"/>
  <c r="G1576" i="1"/>
  <c r="I1576" i="1" s="1"/>
  <c r="J1576" i="1"/>
  <c r="H1579" i="1"/>
  <c r="G1581" i="1"/>
  <c r="I1581" i="1" s="1"/>
  <c r="J1581" i="1"/>
  <c r="H1607" i="1"/>
  <c r="G1612" i="1"/>
  <c r="H1615" i="1"/>
  <c r="G1620" i="1"/>
  <c r="H1635" i="1"/>
  <c r="G1640" i="1"/>
  <c r="H1643" i="1"/>
  <c r="G1648" i="1"/>
  <c r="H1651" i="1"/>
  <c r="G1676" i="1"/>
  <c r="H1679" i="1"/>
  <c r="G1684" i="1"/>
  <c r="D49" i="4"/>
  <c r="F64" i="4"/>
  <c r="F129" i="4"/>
  <c r="D152" i="4"/>
  <c r="D202" i="4"/>
  <c r="D273" i="4"/>
  <c r="F278" i="4"/>
  <c r="E308" i="4"/>
  <c r="F355" i="4"/>
  <c r="D354" i="4"/>
  <c r="F361" i="4"/>
  <c r="D360" i="4"/>
  <c r="D373" i="4"/>
  <c r="F480" i="4"/>
  <c r="D479" i="4"/>
  <c r="D584" i="4"/>
  <c r="D629" i="4"/>
  <c r="F636" i="4"/>
  <c r="F71" i="5"/>
  <c r="D70" i="5"/>
  <c r="D119" i="5"/>
  <c r="F178" i="5"/>
  <c r="D5" i="7"/>
  <c r="H34" i="3"/>
  <c r="D45" i="8"/>
  <c r="F44" i="4"/>
  <c r="D43" i="4"/>
  <c r="F125" i="4"/>
  <c r="F432" i="4"/>
  <c r="D431" i="4"/>
  <c r="F598" i="4"/>
  <c r="D597" i="4"/>
  <c r="F260" i="5"/>
  <c r="D255" i="5"/>
  <c r="G315" i="9"/>
  <c r="G316" i="9"/>
  <c r="F181" i="5"/>
  <c r="F197" i="5"/>
  <c r="F219" i="5"/>
  <c r="D274" i="5"/>
  <c r="F277" i="5"/>
  <c r="F36" i="6"/>
  <c r="D35" i="6"/>
  <c r="D141" i="6" s="1"/>
  <c r="E314" i="9"/>
  <c r="B314" i="9" s="1"/>
  <c r="H316" i="9"/>
  <c r="H315" i="9"/>
  <c r="F5" i="6"/>
  <c r="E35" i="6"/>
  <c r="F130" i="6"/>
  <c r="D129" i="6"/>
  <c r="H24" i="9"/>
  <c r="G24" i="9"/>
  <c r="E337" i="9"/>
  <c r="B337" i="9" s="1"/>
  <c r="E339" i="9"/>
  <c r="B339" i="9" s="1"/>
  <c r="E141" i="6"/>
  <c r="H310" i="9"/>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1" i="9"/>
  <c r="E211" i="9" s="1"/>
  <c r="B211" i="9" s="1"/>
  <c r="G179" i="9"/>
  <c r="G178" i="9"/>
  <c r="E178" i="9" s="1"/>
  <c r="B178" i="9" s="1"/>
  <c r="G177" i="9"/>
  <c r="E177" i="9" s="1"/>
  <c r="B177" i="9" s="1"/>
  <c r="G176" i="9"/>
  <c r="E176" i="9" s="1"/>
  <c r="B176" i="9" s="1"/>
  <c r="G175" i="9"/>
  <c r="E175" i="9" s="1"/>
  <c r="B175" i="9" s="1"/>
  <c r="G174" i="9"/>
  <c r="E174" i="9" s="1"/>
  <c r="B174" i="9" s="1"/>
  <c r="G212" i="9"/>
  <c r="E212" i="9" s="1"/>
  <c r="B212" i="9" s="1"/>
  <c r="G208" i="9"/>
  <c r="E208" i="9" s="1"/>
  <c r="B208" i="9" s="1"/>
  <c r="L207" i="9"/>
  <c r="F207" i="9" s="1"/>
  <c r="G213" i="9"/>
  <c r="E213" i="9" s="1"/>
  <c r="B213"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210" i="9"/>
  <c r="E210" i="9" s="1"/>
  <c r="B210" i="9" s="1"/>
  <c r="I10" i="9"/>
  <c r="G180" i="9"/>
  <c r="E180" i="9" s="1"/>
  <c r="B180" i="9" s="1"/>
  <c r="B112" i="9"/>
  <c r="B120" i="9"/>
  <c r="E122" i="9"/>
  <c r="B122" i="9" s="1"/>
  <c r="B128" i="9"/>
  <c r="B132" i="9"/>
  <c r="B140" i="9"/>
  <c r="B148" i="9"/>
  <c r="B160" i="9"/>
  <c r="B168" i="9"/>
  <c r="H179" i="9"/>
  <c r="B124" i="9"/>
  <c r="B283" i="9"/>
  <c r="B250" i="9"/>
  <c r="B260" i="9"/>
  <c r="B270" i="9"/>
  <c r="B287" i="9"/>
  <c r="B230" i="9"/>
  <c r="B236" i="9"/>
  <c r="B248" i="9"/>
  <c r="B254" i="9"/>
  <c r="B264" i="9"/>
  <c r="B274" i="9"/>
  <c r="I25" i="3" l="1"/>
  <c r="D1255" i="1"/>
  <c r="E176" i="5"/>
  <c r="D1180" i="1" s="1"/>
  <c r="E315" i="9"/>
  <c r="B315" i="9" s="1"/>
  <c r="D1074" i="1"/>
  <c r="H1076" i="1"/>
  <c r="E7" i="5"/>
  <c r="D1012" i="1" s="1"/>
  <c r="I33" i="3"/>
  <c r="D1538" i="1"/>
  <c r="G1604" i="1"/>
  <c r="G1511" i="1"/>
  <c r="G1510" i="1"/>
  <c r="B207" i="9"/>
  <c r="H270" i="1"/>
  <c r="G270" i="1"/>
  <c r="H265" i="1"/>
  <c r="G265" i="1"/>
  <c r="G199" i="1"/>
  <c r="H199" i="1"/>
  <c r="H160" i="1"/>
  <c r="E152" i="4"/>
  <c r="E299" i="4" s="1"/>
  <c r="F164" i="4"/>
  <c r="H161" i="1"/>
  <c r="G161" i="1"/>
  <c r="E24" i="9"/>
  <c r="G150" i="1"/>
  <c r="H150" i="1"/>
  <c r="D130" i="1"/>
  <c r="F134" i="4"/>
  <c r="E6" i="4"/>
  <c r="D44" i="8"/>
  <c r="G343" i="9" s="1"/>
  <c r="E343" i="9" s="1"/>
  <c r="B343" i="9" s="1"/>
  <c r="H1583" i="1"/>
  <c r="F141" i="6"/>
  <c r="H31" i="3"/>
  <c r="C1537" i="1"/>
  <c r="G348" i="9"/>
  <c r="E348" i="9" s="1"/>
  <c r="F129" i="6"/>
  <c r="C1525" i="1"/>
  <c r="F274" i="5"/>
  <c r="C1278" i="1"/>
  <c r="E316" i="9"/>
  <c r="B316" i="9" s="1"/>
  <c r="F597" i="4"/>
  <c r="C591" i="1"/>
  <c r="C1622" i="1"/>
  <c r="I40" i="3"/>
  <c r="F119" i="5"/>
  <c r="C1124" i="1"/>
  <c r="F629" i="4"/>
  <c r="C623" i="1"/>
  <c r="F373" i="4"/>
  <c r="C368" i="1"/>
  <c r="F202" i="4"/>
  <c r="C198" i="1"/>
  <c r="F49" i="4"/>
  <c r="C45" i="1"/>
  <c r="F89" i="6"/>
  <c r="C1485" i="1"/>
  <c r="F466" i="4"/>
  <c r="C460" i="1"/>
  <c r="F106" i="4"/>
  <c r="C102" i="1"/>
  <c r="B24" i="9"/>
  <c r="H28" i="3"/>
  <c r="F35" i="6"/>
  <c r="C1431" i="1"/>
  <c r="F70" i="5"/>
  <c r="D69" i="5"/>
  <c r="C1075" i="1"/>
  <c r="F584" i="4"/>
  <c r="C578" i="1"/>
  <c r="F360" i="4"/>
  <c r="C355" i="1"/>
  <c r="E417" i="4"/>
  <c r="D412" i="1" s="1"/>
  <c r="D303" i="1"/>
  <c r="D299" i="4"/>
  <c r="H18" i="3"/>
  <c r="C148" i="1"/>
  <c r="H1634" i="1"/>
  <c r="G1634" i="1"/>
  <c r="F571" i="4"/>
  <c r="C565" i="1"/>
  <c r="E430" i="4"/>
  <c r="D425" i="1"/>
  <c r="E418" i="4"/>
  <c r="D413" i="1" s="1"/>
  <c r="D355" i="1"/>
  <c r="F230" i="4"/>
  <c r="C226" i="1"/>
  <c r="E179" i="9"/>
  <c r="B179" i="9" s="1"/>
  <c r="E309" i="9"/>
  <c r="B309" i="9" s="1"/>
  <c r="I31" i="3"/>
  <c r="D1537" i="1"/>
  <c r="I28" i="3"/>
  <c r="D1431" i="1"/>
  <c r="D251" i="5"/>
  <c r="F255" i="5"/>
  <c r="C1259" i="1"/>
  <c r="D535" i="4"/>
  <c r="F43" i="4"/>
  <c r="D6" i="4"/>
  <c r="C39" i="1"/>
  <c r="G346" i="9"/>
  <c r="E346" i="9" s="1"/>
  <c r="H33" i="3"/>
  <c r="C1538" i="1"/>
  <c r="F479" i="4"/>
  <c r="C473" i="1"/>
  <c r="H24" i="3"/>
  <c r="F177" i="5"/>
  <c r="D176" i="5"/>
  <c r="C1181" i="1"/>
  <c r="F12" i="5"/>
  <c r="D7" i="5"/>
  <c r="C1017" i="1"/>
  <c r="H1628" i="1"/>
  <c r="G1628" i="1"/>
  <c r="F648" i="4"/>
  <c r="C642" i="1"/>
  <c r="F491" i="4"/>
  <c r="C485" i="1"/>
  <c r="F321" i="4"/>
  <c r="C316" i="1"/>
  <c r="I1562" i="1"/>
  <c r="I1558" i="1"/>
  <c r="F431" i="4"/>
  <c r="D430" i="4"/>
  <c r="C425" i="1"/>
  <c r="F354" i="4"/>
  <c r="C349" i="1"/>
  <c r="F273" i="4"/>
  <c r="C269" i="1"/>
  <c r="F221" i="4"/>
  <c r="C217" i="1"/>
  <c r="E535" i="4"/>
  <c r="D591" i="1"/>
  <c r="F406" i="4"/>
  <c r="C401" i="1"/>
  <c r="D308" i="4"/>
  <c r="D418" i="4" s="1"/>
  <c r="I1574" i="1"/>
  <c r="E6" i="5" l="1"/>
  <c r="H299" i="9" s="1"/>
  <c r="I22" i="3"/>
  <c r="G344" i="9"/>
  <c r="E344" i="9" s="1"/>
  <c r="B344" i="9" s="1"/>
  <c r="D148" i="1"/>
  <c r="H148" i="1" s="1"/>
  <c r="I18" i="3"/>
  <c r="F152" i="4"/>
  <c r="G130" i="1"/>
  <c r="H130" i="1"/>
  <c r="D2" i="1"/>
  <c r="I17" i="3"/>
  <c r="E422" i="4"/>
  <c r="C1621" i="1"/>
  <c r="H11" i="3" s="1"/>
  <c r="K1481" i="9"/>
  <c r="I39" i="3"/>
  <c r="H19" i="9"/>
  <c r="E19" i="9" s="1"/>
  <c r="B19" i="9" s="1"/>
  <c r="E342" i="9"/>
  <c r="F418" i="4"/>
  <c r="C413" i="1"/>
  <c r="H355" i="1"/>
  <c r="G355" i="1"/>
  <c r="H1431" i="1"/>
  <c r="G1431" i="1"/>
  <c r="H9" i="3"/>
  <c r="G1622" i="1"/>
  <c r="H1622" i="1"/>
  <c r="H1278" i="1"/>
  <c r="G1278" i="1"/>
  <c r="H1621" i="1"/>
  <c r="E347" i="9"/>
  <c r="B348" i="9"/>
  <c r="D300" i="4"/>
  <c r="F6" i="4"/>
  <c r="H17" i="3"/>
  <c r="D422" i="4"/>
  <c r="C2" i="1"/>
  <c r="G226" i="1"/>
  <c r="H226" i="1"/>
  <c r="H269" i="1"/>
  <c r="G269" i="1"/>
  <c r="H425" i="1"/>
  <c r="G425" i="1"/>
  <c r="H485" i="1"/>
  <c r="G485" i="1"/>
  <c r="H25" i="3"/>
  <c r="F251" i="5"/>
  <c r="C1255" i="1"/>
  <c r="E639" i="4"/>
  <c r="D633" i="1" s="1"/>
  <c r="D424" i="1"/>
  <c r="D301" i="4"/>
  <c r="F299" i="4"/>
  <c r="D423" i="4"/>
  <c r="C295" i="1"/>
  <c r="H1075" i="1"/>
  <c r="G1075" i="1"/>
  <c r="H102" i="1"/>
  <c r="G102" i="1"/>
  <c r="H1485" i="1"/>
  <c r="G1485" i="1"/>
  <c r="G45" i="1"/>
  <c r="H45" i="1"/>
  <c r="H368" i="1"/>
  <c r="G368" i="1"/>
  <c r="H1124" i="1"/>
  <c r="G1124" i="1"/>
  <c r="H591" i="1"/>
  <c r="G591" i="1"/>
  <c r="H1537" i="1"/>
  <c r="G1537" i="1"/>
  <c r="E301" i="4"/>
  <c r="D297" i="1" s="1"/>
  <c r="E423" i="4"/>
  <c r="D295" i="1"/>
  <c r="E300" i="4"/>
  <c r="D296" i="1" s="1"/>
  <c r="F7" i="5"/>
  <c r="H22" i="3"/>
  <c r="D6" i="5"/>
  <c r="C1012" i="1"/>
  <c r="G1538" i="1"/>
  <c r="H1538" i="1"/>
  <c r="E640" i="4"/>
  <c r="D634" i="1" s="1"/>
  <c r="D529" i="1"/>
  <c r="D639" i="4"/>
  <c r="F430" i="4"/>
  <c r="C424" i="1"/>
  <c r="B346" i="9"/>
  <c r="E345" i="9"/>
  <c r="I10" i="3" s="1"/>
  <c r="F535" i="4"/>
  <c r="D640" i="4"/>
  <c r="C529" i="1"/>
  <c r="H565" i="1"/>
  <c r="G565" i="1"/>
  <c r="G148" i="1"/>
  <c r="H23" i="3"/>
  <c r="F69" i="5"/>
  <c r="C1074" i="1"/>
  <c r="H1525" i="1"/>
  <c r="G1525" i="1"/>
  <c r="F308" i="4"/>
  <c r="D417" i="4"/>
  <c r="C303" i="1"/>
  <c r="H1181" i="1"/>
  <c r="G1181" i="1"/>
  <c r="H473" i="1"/>
  <c r="G473" i="1"/>
  <c r="H401" i="1"/>
  <c r="G401" i="1"/>
  <c r="G217" i="1"/>
  <c r="H217" i="1"/>
  <c r="H349" i="1"/>
  <c r="G349" i="1"/>
  <c r="H316" i="1"/>
  <c r="G316" i="1"/>
  <c r="H642" i="1"/>
  <c r="G642" i="1"/>
  <c r="G1017" i="1"/>
  <c r="H1017" i="1"/>
  <c r="F176" i="5"/>
  <c r="C1180" i="1"/>
  <c r="H39" i="1"/>
  <c r="G39" i="1"/>
  <c r="H1259" i="1"/>
  <c r="G1259" i="1"/>
  <c r="E643" i="4"/>
  <c r="H578" i="1"/>
  <c r="G578" i="1"/>
  <c r="H460" i="1"/>
  <c r="G460" i="1"/>
  <c r="H198" i="1"/>
  <c r="G198" i="1"/>
  <c r="H623" i="1"/>
  <c r="G623" i="1"/>
  <c r="D1011" i="1" l="1"/>
  <c r="G1621" i="1"/>
  <c r="E424" i="4"/>
  <c r="D419" i="1" s="1"/>
  <c r="D417" i="1"/>
  <c r="F639" i="4"/>
  <c r="C633" i="1"/>
  <c r="F301" i="4"/>
  <c r="C297" i="1"/>
  <c r="H303" i="1"/>
  <c r="G303" i="1"/>
  <c r="H529" i="1"/>
  <c r="G529" i="1"/>
  <c r="G1012" i="1"/>
  <c r="H1012" i="1"/>
  <c r="H295" i="1"/>
  <c r="G295" i="1"/>
  <c r="K3" i="9"/>
  <c r="I9" i="3"/>
  <c r="D637" i="1"/>
  <c r="F417" i="4"/>
  <c r="C412" i="1"/>
  <c r="H1074" i="1"/>
  <c r="G1074" i="1"/>
  <c r="F640" i="4"/>
  <c r="C634" i="1"/>
  <c r="H424" i="1"/>
  <c r="G424" i="1"/>
  <c r="G306" i="9"/>
  <c r="E306" i="9" s="1"/>
  <c r="B306" i="9" s="1"/>
  <c r="G299" i="9"/>
  <c r="E299" i="9" s="1"/>
  <c r="F6" i="5"/>
  <c r="C1011" i="1"/>
  <c r="D425" i="4"/>
  <c r="F423" i="4"/>
  <c r="D644" i="4"/>
  <c r="C418" i="1"/>
  <c r="G20" i="9"/>
  <c r="H2" i="1"/>
  <c r="G2" i="1"/>
  <c r="F300" i="4"/>
  <c r="C296" i="1"/>
  <c r="N3" i="9"/>
  <c r="I11" i="3"/>
  <c r="H413" i="1"/>
  <c r="G413" i="1"/>
  <c r="H1180" i="1"/>
  <c r="G1180" i="1"/>
  <c r="E425" i="4"/>
  <c r="D420" i="1" s="1"/>
  <c r="E644" i="4"/>
  <c r="E645" i="4" s="1"/>
  <c r="D418" i="1"/>
  <c r="H20" i="9"/>
  <c r="H1255" i="1"/>
  <c r="G1255" i="1"/>
  <c r="D424" i="4"/>
  <c r="F422" i="4"/>
  <c r="D643" i="4"/>
  <c r="C417" i="1"/>
  <c r="D639" i="1" l="1"/>
  <c r="H418" i="1"/>
  <c r="G418" i="1"/>
  <c r="H8" i="3"/>
  <c r="G1011" i="1"/>
  <c r="H1011" i="1"/>
  <c r="H297" i="1"/>
  <c r="G297" i="1"/>
  <c r="F424" i="4"/>
  <c r="C419" i="1"/>
  <c r="D646" i="4"/>
  <c r="F644" i="4"/>
  <c r="C638" i="1"/>
  <c r="B299" i="9"/>
  <c r="H634" i="1"/>
  <c r="G634" i="1"/>
  <c r="H412" i="1"/>
  <c r="G412" i="1"/>
  <c r="H633" i="1"/>
  <c r="G633" i="1"/>
  <c r="H417" i="1"/>
  <c r="G417" i="1"/>
  <c r="E646" i="4"/>
  <c r="D638" i="1"/>
  <c r="H296" i="1"/>
  <c r="G296" i="1"/>
  <c r="D645" i="4"/>
  <c r="F643" i="4"/>
  <c r="C637" i="1"/>
  <c r="E20" i="9"/>
  <c r="B20" i="9" s="1"/>
  <c r="F425" i="4"/>
  <c r="C420" i="1"/>
  <c r="E650" i="4" l="1"/>
  <c r="D640" i="1"/>
  <c r="D650" i="4"/>
  <c r="F646" i="4"/>
  <c r="C640" i="1"/>
  <c r="D649" i="4"/>
  <c r="F645" i="4"/>
  <c r="C639" i="1"/>
  <c r="H637" i="1"/>
  <c r="G637" i="1"/>
  <c r="H419" i="1"/>
  <c r="G419" i="1"/>
  <c r="H420" i="1"/>
  <c r="G420" i="1"/>
  <c r="H638" i="1"/>
  <c r="G638" i="1"/>
  <c r="M3" i="9"/>
  <c r="E649" i="4"/>
  <c r="G297" i="9" l="1"/>
  <c r="E297" i="9" s="1"/>
  <c r="B297" i="9" s="1"/>
  <c r="I19" i="3"/>
  <c r="D643" i="1"/>
  <c r="H639" i="1"/>
  <c r="G639" i="1"/>
  <c r="H334" i="9"/>
  <c r="G334" i="9"/>
  <c r="H20" i="3"/>
  <c r="F650" i="4"/>
  <c r="C644" i="1"/>
  <c r="H19" i="3"/>
  <c r="F649" i="4"/>
  <c r="C643" i="1"/>
  <c r="H640" i="1"/>
  <c r="G640" i="1"/>
  <c r="I20" i="3"/>
  <c r="D644" i="1"/>
  <c r="E334" i="9" l="1"/>
  <c r="E298" i="9" s="1"/>
  <c r="I8" i="3" s="1"/>
  <c r="H643" i="1"/>
  <c r="G643" i="1"/>
  <c r="H7" i="3"/>
  <c r="H644" i="1"/>
  <c r="G644" i="1"/>
  <c r="B334" i="9" l="1"/>
  <c r="J3" i="9"/>
  <c r="G295" i="9" l="1"/>
  <c r="L293" i="9"/>
  <c r="F293" i="9" s="1"/>
  <c r="H295" i="9"/>
  <c r="H18" i="9"/>
  <c r="G18" i="9"/>
  <c r="J17" i="9"/>
  <c r="K9" i="9"/>
  <c r="L15" i="9"/>
  <c r="G21" i="9"/>
  <c r="I8" i="9"/>
  <c r="M15" i="9"/>
  <c r="I9" i="9"/>
  <c r="G15" i="9"/>
  <c r="J9" i="9"/>
  <c r="H15" i="9"/>
  <c r="K5" i="9"/>
  <c r="J10" i="9"/>
  <c r="M16" i="9"/>
  <c r="G22" i="9"/>
  <c r="K10" i="9"/>
  <c r="G16" i="9"/>
  <c r="H21" i="9"/>
  <c r="I5" i="9"/>
  <c r="K11" i="9"/>
  <c r="H16" i="9"/>
  <c r="J5" i="9"/>
  <c r="L16" i="9"/>
  <c r="J6" i="9"/>
  <c r="I11" i="9"/>
  <c r="K6" i="9"/>
  <c r="I17" i="9"/>
  <c r="I6" i="9"/>
  <c r="K12" i="9"/>
  <c r="G17" i="9"/>
  <c r="I7" i="9"/>
  <c r="K13" i="9"/>
  <c r="J7" i="9"/>
  <c r="I12" i="9"/>
  <c r="J8" i="9"/>
  <c r="I13" i="9"/>
  <c r="K8" i="9"/>
  <c r="J13" i="9"/>
  <c r="H17" i="9"/>
  <c r="J11" i="9"/>
  <c r="H22" i="9"/>
  <c r="K7" i="9"/>
  <c r="J12" i="9"/>
  <c r="F16" i="9" l="1"/>
  <c r="E13" i="9"/>
  <c r="B13" i="9" s="1"/>
  <c r="E6" i="9"/>
  <c r="B6" i="9" s="1"/>
  <c r="E9" i="9"/>
  <c r="B9" i="9" s="1"/>
  <c r="F15" i="9"/>
  <c r="E7" i="9"/>
  <c r="B7" i="9" s="1"/>
  <c r="E5" i="9"/>
  <c r="E22" i="9"/>
  <c r="B22" i="9" s="1"/>
  <c r="E17" i="9"/>
  <c r="B17" i="9" s="1"/>
  <c r="E8" i="9"/>
  <c r="B8" i="9" s="1"/>
  <c r="B293" i="9"/>
  <c r="F23" i="9"/>
  <c r="E12" i="9"/>
  <c r="B12" i="9" s="1"/>
  <c r="E11" i="9"/>
  <c r="B11" i="9" s="1"/>
  <c r="E16" i="9"/>
  <c r="E10" i="9"/>
  <c r="B10" i="9" s="1"/>
  <c r="E15" i="9"/>
  <c r="E21" i="9"/>
  <c r="B21" i="9" s="1"/>
  <c r="E18" i="9"/>
  <c r="B18" i="9" s="1"/>
  <c r="E295" i="9"/>
  <c r="F14" i="9" l="1"/>
  <c r="F3" i="9" s="1"/>
  <c r="B16" i="9"/>
  <c r="B295" i="9"/>
  <c r="E23" i="9"/>
  <c r="I7" i="3" s="1"/>
  <c r="E14" i="9"/>
  <c r="I13" i="3" s="1"/>
  <c r="B15" i="9"/>
  <c r="E4" i="9"/>
  <c r="B5" i="9"/>
  <c r="E3" i="9" l="1"/>
</calcChain>
</file>

<file path=xl/sharedStrings.xml><?xml version="1.0" encoding="utf-8"?>
<sst xmlns="http://schemas.openxmlformats.org/spreadsheetml/2006/main" count="4733" uniqueCount="3656">
  <si>
    <t>Obveznik:</t>
  </si>
  <si>
    <t>13012 - OSNOVNA ŠKOLA PETRA PRERADOVIĆA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</si>
  <si>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</si>
  <si>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</si>
  <si>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</si>
  <si>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</si>
  <si>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</si>
  <si>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</si>
  <si>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</si>
  <si>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</si>
  <si>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</si>
  <si>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</si>
  <si>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</si>
  <si>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</si>
  <si>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</si>
  <si>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</si>
  <si>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</si>
  <si>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</si>
  <si>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</si>
  <si>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</si>
  <si>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</si>
  <si>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</si>
  <si>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</si>
  <si>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</si>
  <si>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</si>
  <si>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</si>
  <si>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</si>
  <si>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</si>
  <si>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</si>
  <si>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</si>
  <si>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</si>
  <si>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</si>
  <si>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</si>
  <si>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</si>
  <si>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</si>
  <si>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</si>
  <si>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</si>
  <si>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</si>
  <si>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</si>
  <si>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</si>
  <si>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</si>
  <si>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</si>
  <si>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</si>
  <si>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</si>
  <si>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</si>
  <si>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</si>
  <si>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</si>
  <si>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</si>
  <si>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</si>
  <si>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</si>
  <si>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</si>
  <si>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</si>
  <si>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</si>
  <si>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</si>
  <si>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</si>
  <si>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</si>
  <si>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</si>
  <si>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</si>
  <si>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</si>
  <si>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</si>
  <si>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</si>
  <si>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</si>
  <si>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</si>
  <si>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</si>
  <si>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</si>
  <si>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</si>
  <si>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</si>
  <si>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</si>
  <si>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</si>
  <si>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</si>
  <si>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</si>
  <si>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</si>
  <si>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</si>
  <si>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</si>
  <si>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</si>
  <si>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</si>
  <si>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</si>
  <si>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</si>
  <si>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</si>
  <si>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</si>
  <si>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</si>
  <si>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</si>
  <si>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</si>
  <si>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</si>
  <si>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</si>
  <si>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</si>
  <si>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</si>
  <si>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</si>
  <si>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</si>
  <si>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</si>
  <si>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</si>
  <si>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</si>
  <si>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</si>
  <si>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</si>
  <si>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</si>
  <si>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</si>
  <si>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</si>
  <si>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</si>
  <si>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</si>
  <si>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</si>
  <si>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</si>
  <si>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</si>
  <si>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</si>
  <si>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</si>
  <si>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</si>
  <si>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</si>
  <si>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</si>
  <si>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</si>
  <si>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</si>
  <si>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</si>
  <si>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</si>
  <si>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</si>
  <si>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</si>
  <si>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</si>
  <si>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</si>
  <si>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</si>
  <si>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</si>
  <si>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</si>
  <si>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</si>
  <si>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</si>
  <si>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</si>
  <si>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</si>
  <si>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</si>
  <si>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</si>
  <si>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</si>
  <si>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</si>
  <si>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</si>
  <si>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</si>
  <si>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</si>
  <si>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</si>
  <si>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</si>
  <si>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</si>
  <si>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</si>
  <si>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</si>
  <si>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</si>
  <si>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</si>
  <si>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</si>
  <si>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</si>
  <si>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</si>
  <si>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</si>
  <si>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</si>
  <si>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</si>
  <si>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</si>
  <si>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</si>
  <si>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</si>
  <si>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</si>
  <si>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</si>
  <si>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</si>
  <si>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</si>
  <si>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</si>
  <si>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</si>
  <si>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</si>
  <si>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</si>
  <si>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</si>
  <si>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</si>
  <si>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</si>
  <si>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</si>
  <si>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</si>
  <si>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</si>
  <si>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</si>
  <si>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</si>
  <si>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</si>
  <si>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</si>
  <si>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</si>
  <si>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</si>
  <si>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</si>
  <si>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</si>
  <si>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</si>
  <si>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</si>
  <si>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</si>
  <si>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</si>
  <si>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</si>
  <si>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</si>
  <si>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</si>
  <si>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</si>
  <si>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</si>
  <si>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</si>
  <si>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</si>
  <si>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</si>
  <si>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</si>
  <si>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</si>
  <si>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</si>
  <si>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</si>
  <si>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</si>
  <si>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</si>
  <si>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</si>
  <si>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</si>
  <si>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</si>
  <si>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</si>
  <si>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</si>
  <si>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</si>
  <si>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</si>
  <si>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</si>
  <si>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</si>
  <si>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</si>
  <si>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</si>
  <si>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</si>
  <si>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</si>
  <si>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</si>
  <si>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</si>
  <si>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</si>
  <si>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</si>
  <si>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</si>
  <si>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</si>
  <si>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</si>
  <si>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</si>
  <si>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</si>
  <si>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</si>
  <si>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</si>
  <si>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</si>
  <si>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</si>
  <si>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</si>
  <si>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</si>
  <si>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</si>
  <si>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</si>
  <si>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</si>
  <si>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</si>
  <si>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</si>
  <si>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</si>
  <si>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</si>
  <si>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</si>
  <si>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</si>
  <si>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</si>
  <si>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</si>
  <si>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</si>
  <si>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</si>
  <si>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</si>
  <si>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</si>
  <si>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</si>
  <si>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</si>
  <si>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</si>
  <si>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</si>
  <si>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</si>
  <si>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</si>
  <si>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</si>
  <si>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</si>
  <si>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</si>
  <si>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</si>
  <si>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</si>
  <si>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</si>
  <si>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</si>
  <si>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</si>
  <si>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</si>
  <si>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</si>
  <si>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</si>
  <si>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</si>
  <si>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</si>
  <si>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</si>
  <si>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</si>
  <si>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</si>
  <si>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</si>
  <si>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</si>
  <si>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</si>
  <si>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</si>
  <si>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</si>
  <si>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</si>
  <si>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</si>
  <si>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</si>
  <si>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</si>
  <si>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</si>
  <si>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</si>
  <si>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</si>
  <si>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</si>
  <si>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</si>
  <si>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</si>
  <si>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</si>
  <si>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</si>
  <si>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</si>
  <si>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</si>
  <si>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</si>
  <si>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</si>
  <si>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</si>
  <si>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</si>
  <si>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</si>
  <si>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</si>
  <si>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</si>
  <si>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</si>
  <si>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</si>
  <si>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</si>
  <si>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</si>
  <si>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</si>
  <si>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</si>
  <si>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</si>
  <si>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</si>
  <si>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</si>
  <si>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</si>
  <si>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</si>
  <si>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</si>
  <si>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</si>
  <si>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</si>
  <si>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</si>
  <si>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</si>
  <si>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</si>
  <si>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</si>
  <si>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</si>
  <si>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</si>
  <si>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</si>
  <si>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</si>
  <si>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</si>
  <si>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</si>
  <si>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</si>
  <si>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</si>
  <si>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</si>
  <si>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</si>
  <si>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</si>
  <si>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</si>
  <si>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</si>
  <si>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</si>
  <si>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</si>
  <si>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</si>
  <si>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</si>
  <si>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</si>
  <si>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</si>
  <si>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</si>
  <si>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</si>
  <si>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</si>
  <si>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</si>
  <si>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</si>
  <si>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</si>
  <si>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</si>
  <si>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</si>
  <si>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</si>
  <si>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</si>
  <si>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</si>
  <si>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</si>
  <si>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</si>
  <si>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</si>
  <si>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</si>
  <si>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</si>
  <si>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</si>
  <si>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</si>
  <si>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</si>
  <si>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</si>
  <si>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</si>
  <si>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</si>
  <si>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</si>
  <si>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</si>
  <si>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</si>
  <si>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</si>
  <si>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</si>
  <si>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</si>
  <si>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</si>
  <si>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</si>
  <si>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</si>
  <si>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</si>
  <si>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</si>
  <si>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</si>
  <si>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</si>
  <si>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</si>
  <si>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</si>
  <si>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</si>
  <si>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</si>
  <si>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</si>
  <si>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</si>
  <si>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</si>
  <si>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</si>
  <si>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</si>
  <si>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</si>
  <si>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</si>
  <si>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</si>
  <si>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</si>
  <si>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</si>
  <si>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</si>
  <si>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</si>
  <si>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</si>
  <si>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</si>
  <si>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</si>
  <si>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</si>
  <si>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</si>
  <si>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</si>
  <si>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</si>
  <si>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</si>
  <si>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</si>
  <si>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</si>
  <si>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</si>
  <si>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</si>
  <si>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</si>
  <si>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</si>
  <si>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</si>
  <si>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</si>
  <si>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</si>
  <si>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</si>
  <si>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</si>
  <si>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</si>
  <si>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</si>
  <si>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</si>
  <si>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</si>
  <si>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</si>
  <si>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</si>
  <si>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</si>
  <si>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</si>
  <si>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</si>
  <si>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</si>
  <si>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</si>
  <si>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</si>
  <si>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</si>
  <si>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</si>
  <si>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</si>
  <si>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</si>
  <si>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</si>
  <si>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</si>
  <si>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</si>
  <si>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</si>
  <si>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</si>
  <si>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</si>
  <si>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</si>
  <si>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</si>
  <si>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</si>
  <si>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</si>
  <si>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</si>
  <si>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</si>
  <si>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</si>
  <si>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</si>
  <si>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</si>
  <si>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</si>
  <si>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</si>
  <si>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</si>
  <si>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</si>
  <si>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</si>
  <si>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</si>
  <si>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</si>
  <si>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</si>
  <si>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</si>
  <si>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</si>
  <si>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</si>
  <si>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</si>
  <si>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</si>
  <si>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</si>
  <si>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</si>
  <si>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</si>
  <si>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</si>
  <si>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</si>
  <si>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</si>
  <si>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</si>
  <si>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</si>
  <si>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</si>
  <si>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</si>
  <si>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</si>
  <si>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</si>
  <si>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</si>
  <si>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</si>
  <si>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</si>
  <si>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</si>
  <si>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</si>
  <si>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</si>
  <si>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</si>
  <si>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</si>
  <si>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</si>
  <si>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</si>
  <si>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</si>
  <si>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</si>
  <si>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</si>
  <si>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</si>
  <si>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</si>
  <si>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</si>
  <si>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</si>
  <si>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</si>
  <si>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</si>
  <si>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</si>
  <si>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</si>
  <si>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</si>
  <si>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</si>
  <si>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</si>
  <si>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</si>
  <si>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</si>
  <si>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</si>
  <si>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</si>
  <si>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</si>
  <si>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</si>
  <si>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</si>
  <si>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</si>
  <si>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</si>
  <si>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</si>
  <si>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</si>
  <si>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</si>
  <si>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</si>
  <si>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</si>
  <si>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</si>
  <si>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</si>
  <si>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</si>
  <si>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</si>
  <si>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</si>
  <si>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</si>
  <si>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</si>
  <si>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</si>
  <si>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</si>
  <si>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</si>
  <si>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</si>
  <si>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</si>
  <si>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</si>
  <si>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</si>
  <si>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</si>
  <si>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</si>
  <si>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</si>
  <si>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</si>
  <si>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</si>
  <si>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</si>
  <si>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</si>
  <si>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</si>
  <si>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</si>
  <si>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</si>
  <si>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</si>
  <si>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</si>
  <si>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</si>
  <si>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</si>
  <si>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</si>
  <si>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</si>
  <si>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</si>
  <si>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</si>
  <si>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</si>
  <si>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</si>
  <si>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</si>
  <si>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</si>
  <si>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</si>
  <si>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</si>
  <si>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</si>
  <si>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</si>
  <si>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</si>
  <si>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</si>
  <si>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</si>
  <si>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</si>
  <si>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</si>
  <si>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</si>
  <si>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</si>
  <si>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</si>
  <si>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</si>
  <si>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</si>
  <si>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</si>
  <si>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</si>
  <si>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</si>
  <si>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</si>
  <si>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</si>
  <si>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</si>
  <si>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</si>
  <si>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</si>
  <si>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</si>
  <si>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</si>
  <si>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</si>
  <si>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</si>
  <si>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</si>
  <si>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</si>
  <si>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</si>
  <si>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</si>
  <si>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</si>
  <si>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</si>
  <si>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</si>
  <si>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</si>
  <si>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</si>
  <si>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</si>
  <si>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</si>
  <si>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</si>
  <si>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</si>
  <si>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</si>
  <si>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</si>
  <si>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</si>
  <si>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</si>
  <si>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</si>
  <si>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</si>
  <si>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</si>
  <si>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</si>
  <si>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</si>
  <si>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</si>
  <si>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</si>
  <si>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</si>
  <si>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</si>
  <si>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</si>
  <si>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</si>
  <si>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</si>
  <si>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</si>
  <si>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</si>
  <si>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</si>
  <si>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</si>
  <si>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</si>
  <si>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</si>
  <si>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</si>
  <si>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</si>
  <si>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</si>
  <si>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</si>
  <si>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</si>
  <si>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</si>
  <si>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</si>
  <si>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</si>
  <si>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</si>
  <si>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</si>
  <si>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</si>
  <si>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</si>
  <si>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</si>
  <si>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</si>
  <si>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</si>
  <si>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</si>
  <si>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</si>
  <si>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</si>
  <si>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</si>
  <si>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</si>
  <si>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</si>
  <si>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</si>
  <si>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</si>
  <si>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</si>
  <si>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</si>
  <si>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</si>
  <si>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</si>
  <si>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</si>
  <si>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</si>
  <si>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</si>
  <si>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</si>
  <si>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</si>
  <si>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</si>
  <si>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</si>
  <si>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</si>
  <si>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</si>
  <si>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</si>
  <si>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</si>
  <si>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</si>
  <si>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</si>
  <si>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</si>
  <si>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</si>
  <si>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</si>
  <si>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</si>
  <si>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</si>
  <si>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</si>
  <si>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</si>
  <si>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</si>
  <si>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</si>
  <si>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</si>
  <si>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</si>
  <si>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</si>
  <si>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</si>
  <si>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</si>
  <si>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</si>
  <si>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</si>
  <si>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</si>
  <si>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</si>
  <si>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</si>
  <si>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</si>
  <si>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</si>
  <si>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</si>
  <si>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</si>
  <si>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</si>
  <si>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</si>
  <si>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</si>
  <si>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</si>
  <si>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</si>
  <si>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</si>
  <si>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</si>
  <si>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</si>
  <si>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</si>
  <si>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</si>
  <si>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</si>
  <si>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</si>
  <si>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</si>
  <si>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</si>
  <si>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</si>
  <si>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</si>
  <si>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</si>
  <si>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</si>
  <si>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</si>
  <si>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</si>
  <si>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</si>
  <si>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</si>
  <si>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</si>
  <si>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</si>
  <si>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</si>
  <si>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</si>
  <si>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</si>
  <si>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</si>
  <si>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</si>
  <si>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</si>
  <si>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</si>
  <si>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</si>
  <si>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</si>
  <si>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</si>
  <si>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</si>
  <si>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</si>
  <si>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</si>
  <si>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</si>
  <si>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</si>
  <si>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</si>
  <si>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</si>
  <si>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</si>
  <si>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</si>
  <si>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</si>
  <si>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</si>
  <si>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</si>
  <si>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</si>
  <si>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</si>
  <si>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</si>
  <si>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</si>
  <si>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</si>
  <si>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</si>
  <si>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</si>
  <si>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</si>
  <si>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</si>
  <si>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</si>
  <si>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</si>
  <si>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</si>
  <si>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</si>
  <si>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</si>
  <si>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</si>
  <si>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</si>
  <si>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</si>
  <si>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</si>
  <si>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</si>
  <si>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</si>
  <si>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</si>
  <si>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</si>
  <si>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</si>
  <si>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</si>
  <si>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</si>
  <si>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</si>
  <si>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</si>
  <si>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</si>
  <si>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</si>
  <si>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</si>
  <si>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</si>
  <si>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</si>
  <si>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</si>
  <si>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</si>
  <si>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</si>
  <si>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</si>
  <si>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</si>
  <si>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</si>
  <si>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</si>
  <si>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</si>
  <si>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</si>
  <si>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</si>
  <si>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</si>
  <si>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</si>
  <si>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</si>
  <si>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</si>
  <si>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</si>
  <si>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</si>
  <si>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</si>
  <si>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</si>
  <si>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</si>
  <si>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</si>
  <si>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</si>
  <si>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</si>
  <si>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</si>
  <si>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</si>
  <si>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</si>
  <si>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</si>
  <si>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</si>
  <si>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</si>
  <si>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</si>
  <si>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</si>
  <si>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</si>
  <si>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</si>
  <si>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</si>
  <si>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</si>
  <si>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</si>
  <si>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</si>
  <si>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</si>
  <si>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</si>
  <si>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</si>
  <si>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</si>
  <si>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</si>
  <si>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</si>
  <si>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</si>
  <si>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</si>
  <si>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</si>
  <si>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</si>
  <si>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</si>
  <si>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</si>
  <si>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</si>
  <si>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</si>
  <si>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</si>
  <si>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</si>
  <si>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</si>
  <si>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</si>
  <si>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</si>
  <si>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</si>
  <si>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</si>
  <si>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</si>
  <si>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</si>
  <si>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</si>
  <si>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</si>
  <si>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</si>
  <si>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</si>
  <si>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</si>
  <si>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</si>
  <si>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</si>
  <si>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</si>
  <si>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</si>
  <si>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</si>
  <si>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</si>
  <si>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</si>
  <si>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</si>
  <si>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</si>
  <si>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</si>
  <si>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</si>
  <si>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</si>
  <si>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</si>
  <si>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</si>
  <si>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</si>
  <si>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</si>
  <si>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</si>
  <si>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</si>
  <si>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</si>
  <si>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</si>
  <si>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</si>
  <si>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</si>
  <si>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</si>
  <si>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</si>
  <si>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</si>
  <si>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</si>
  <si>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</si>
  <si>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</si>
  <si>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</si>
  <si>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</si>
  <si>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</si>
  <si>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</si>
  <si>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</si>
  <si>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</si>
  <si>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</si>
  <si>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</si>
  <si>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</si>
  <si>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</si>
  <si>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</si>
  <si>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</si>
  <si>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</si>
  <si>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</si>
  <si>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</si>
  <si>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</si>
  <si>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</si>
  <si>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</si>
  <si>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</si>
  <si>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</si>
  <si>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</si>
  <si>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</si>
  <si>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</si>
  <si>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</si>
  <si>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</si>
  <si>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</si>
  <si>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</si>
  <si>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</si>
  <si>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</si>
  <si>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</si>
  <si>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</si>
  <si>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</si>
  <si>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</si>
  <si>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</si>
  <si>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</si>
  <si>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</si>
  <si>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</si>
  <si>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</si>
  <si>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</si>
  <si>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</si>
  <si>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</si>
  <si>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</si>
  <si>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</si>
  <si>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</si>
  <si>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</si>
  <si>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</si>
  <si>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</si>
  <si>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</si>
  <si>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</si>
  <si>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</si>
  <si>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</si>
  <si>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</si>
  <si>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</si>
  <si>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</si>
  <si>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</si>
  <si>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</si>
  <si>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</si>
  <si>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</si>
  <si>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</si>
  <si>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</si>
  <si>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</si>
  <si>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</si>
  <si>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</si>
  <si>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</si>
  <si>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</si>
  <si>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</si>
  <si>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</si>
  <si>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</si>
  <si>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</si>
  <si>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</si>
  <si>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</si>
  <si>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</si>
  <si>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</si>
  <si>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</si>
  <si>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</si>
  <si>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</si>
  <si>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</si>
  <si>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</si>
  <si>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</si>
  <si>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</si>
  <si>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</si>
  <si>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</si>
  <si>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</si>
  <si>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</si>
  <si>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</si>
  <si>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</si>
  <si>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</si>
  <si>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</si>
  <si>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</si>
  <si>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</si>
  <si>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</si>
  <si>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</si>
  <si>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</si>
  <si>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</si>
  <si>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</si>
  <si>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</si>
  <si>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</si>
  <si>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</si>
  <si>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</si>
  <si>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</si>
  <si>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</si>
  <si>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</si>
  <si>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</si>
  <si>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</si>
  <si>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</si>
  <si>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</si>
  <si>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</si>
  <si>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</si>
  <si>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</si>
  <si>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</si>
  <si>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</si>
  <si>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</si>
  <si>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</si>
  <si>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</si>
  <si>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</si>
  <si>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</si>
  <si>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</si>
  <si>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</si>
  <si>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</si>
  <si>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</si>
  <si>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</si>
  <si>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</si>
  <si>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</si>
  <si>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</si>
  <si>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</si>
  <si>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</si>
  <si>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</si>
  <si>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</si>
  <si>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</si>
  <si>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</si>
  <si>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</si>
  <si>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</si>
  <si>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</si>
  <si>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</si>
  <si>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</si>
  <si>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</si>
  <si>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</si>
  <si>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</si>
  <si>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</si>
  <si>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</si>
  <si>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</si>
  <si>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</si>
  <si>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</si>
  <si>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</si>
  <si>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</si>
  <si>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</si>
  <si>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</si>
  <si>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</si>
  <si>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</si>
  <si>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</si>
  <si>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</si>
  <si>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</si>
  <si>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</si>
  <si>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</si>
  <si>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</si>
  <si>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</si>
  <si>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</si>
  <si>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</si>
  <si>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</si>
  <si>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</si>
  <si>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</si>
  <si>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</si>
  <si>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</si>
  <si>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</si>
  <si>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</si>
  <si>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</si>
  <si>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</si>
  <si>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</si>
  <si>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</si>
  <si>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</si>
  <si>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</si>
  <si>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</si>
  <si>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</si>
  <si>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</si>
  <si>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</si>
  <si>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</si>
  <si>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</si>
  <si>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</si>
  <si>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</si>
  <si>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</si>
  <si>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</si>
  <si>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</si>
  <si>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</si>
  <si>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</si>
  <si>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</si>
  <si>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</si>
  <si>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</si>
  <si>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</si>
  <si>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</si>
  <si>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</si>
  <si>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</si>
  <si>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</si>
  <si>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</si>
  <si>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</si>
  <si>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</si>
  <si>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</si>
  <si>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</si>
  <si>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</si>
  <si>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</si>
  <si>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</si>
  <si>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</si>
  <si>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</si>
  <si>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</si>
  <si>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</si>
  <si>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</si>
  <si>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</si>
  <si>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</si>
  <si>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</si>
  <si>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</si>
  <si>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</si>
  <si>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</si>
  <si>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</si>
  <si>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</si>
  <si>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</si>
  <si>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</si>
  <si>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</si>
  <si>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</si>
  <si>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</si>
  <si>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</si>
  <si>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</si>
  <si>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</si>
  <si>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</si>
  <si>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</si>
  <si>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</si>
  <si>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</si>
  <si>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</si>
  <si>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</si>
  <si>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</si>
  <si>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</si>
  <si>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</si>
  <si>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</si>
  <si>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</si>
  <si>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</si>
  <si>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</si>
  <si>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</si>
  <si>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</si>
  <si>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</si>
  <si>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</si>
  <si>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</si>
  <si>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</si>
  <si>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</si>
  <si>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</si>
  <si>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</si>
  <si>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</si>
  <si>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</si>
  <si>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</si>
  <si>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</si>
  <si>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</si>
  <si>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</si>
  <si>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</si>
  <si>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</si>
  <si>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</si>
  <si>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</si>
  <si>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</si>
  <si>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</si>
  <si>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</si>
  <si>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</si>
  <si>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</si>
  <si>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</si>
  <si>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</si>
  <si>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</si>
  <si>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</si>
  <si>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</si>
  <si>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</si>
  <si>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</si>
  <si>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</si>
  <si>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</si>
  <si>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</si>
  <si>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</si>
  <si>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</si>
  <si>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</si>
  <si>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</si>
  <si>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</si>
  <si>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</si>
  <si>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</si>
  <si>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</si>
  <si>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</si>
  <si>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</si>
  <si>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</si>
  <si>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</si>
  <si>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</si>
  <si>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</si>
  <si>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</si>
  <si>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</si>
  <si>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</si>
  <si>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</si>
  <si>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</si>
  <si>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</si>
  <si>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</si>
  <si>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</si>
  <si>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</si>
  <si>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</si>
  <si>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</si>
  <si>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</si>
  <si>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</si>
  <si>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</si>
  <si>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</si>
  <si>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</si>
  <si>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</si>
  <si>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</si>
  <si>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</si>
  <si>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</si>
  <si>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</si>
  <si>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</si>
  <si>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</si>
  <si>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</si>
  <si>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</si>
  <si>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</si>
  <si>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</si>
  <si>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</si>
  <si>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</si>
  <si>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</si>
  <si>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</si>
  <si>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</si>
  <si>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</si>
  <si>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</si>
  <si>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</si>
  <si>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</si>
  <si>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</si>
  <si>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</si>
  <si>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</si>
  <si>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</si>
  <si>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</si>
  <si>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</si>
  <si>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</si>
  <si>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</si>
  <si>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</si>
  <si>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</si>
  <si>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</si>
  <si>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</si>
  <si>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</si>
  <si>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</si>
  <si>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</si>
  <si>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</si>
  <si>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</si>
  <si>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</si>
  <si>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</si>
  <si>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</si>
  <si>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</si>
  <si>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</si>
  <si>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</si>
  <si>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</si>
  <si>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</si>
  <si>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</si>
  <si>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</si>
  <si>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</si>
  <si>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</si>
  <si>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</si>
  <si>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</si>
  <si>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</si>
  <si>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</si>
  <si>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</si>
  <si>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</si>
  <si>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</si>
  <si>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</si>
  <si>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</si>
  <si>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</si>
  <si>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</si>
  <si>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</si>
  <si>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</si>
  <si>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</si>
  <si>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</si>
  <si>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</si>
  <si>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</si>
  <si>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</si>
  <si>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</si>
  <si>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</si>
  <si>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</si>
  <si>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</si>
  <si>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</si>
  <si>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</si>
  <si>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</si>
  <si>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</si>
  <si>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</si>
  <si>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</si>
  <si>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</si>
  <si>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</si>
  <si>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</si>
  <si>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</si>
  <si>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</si>
  <si>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</si>
  <si>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</si>
  <si>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</si>
  <si>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</si>
  <si>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</si>
  <si>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</si>
  <si>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</si>
  <si>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</si>
  <si>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</si>
  <si>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</si>
  <si>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</si>
  <si>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</si>
  <si>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</si>
  <si>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</si>
  <si>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</si>
  <si>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</si>
  <si>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</si>
  <si>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</si>
  <si>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</si>
  <si>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</si>
  <si>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</si>
  <si>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</si>
  <si>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</si>
  <si>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</si>
  <si>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</si>
  <si>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</si>
  <si>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</si>
  <si>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</si>
  <si>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</si>
  <si>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</si>
  <si>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</si>
  <si>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</si>
  <si>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</si>
  <si>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</si>
  <si>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</si>
  <si>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</si>
  <si>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</si>
  <si>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</si>
  <si>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</si>
  <si>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</si>
  <si>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</si>
  <si>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</si>
  <si>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</si>
  <si>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</si>
  <si>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</si>
  <si>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</si>
  <si>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</si>
  <si>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</si>
  <si>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</si>
  <si>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</si>
  <si>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</si>
  <si>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</si>
  <si>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</si>
  <si>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</si>
  <si>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</si>
  <si>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</si>
  <si>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</si>
  <si>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</si>
  <si>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</si>
  <si>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</si>
  <si>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</si>
  <si>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</si>
  <si>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</si>
  <si>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</si>
  <si>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</si>
  <si>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</si>
  <si>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</si>
  <si>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</si>
  <si>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</si>
  <si>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</si>
  <si>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</si>
  <si>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</si>
  <si>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</si>
  <si>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</si>
  <si>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</si>
  <si>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</si>
  <si>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</si>
  <si>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</si>
  <si>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</si>
  <si>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</si>
  <si>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</si>
  <si>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</si>
  <si>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</si>
  <si>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</si>
  <si>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</si>
  <si>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</si>
  <si>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</si>
  <si>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</si>
  <si>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</si>
  <si>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</si>
  <si>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</si>
  <si>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</si>
  <si>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</si>
  <si>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</si>
  <si>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</si>
  <si>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</si>
  <si>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</si>
  <si>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</si>
  <si>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</si>
  <si>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</si>
  <si>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</si>
  <si>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</si>
  <si>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</si>
  <si>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</si>
  <si>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</si>
  <si>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</si>
  <si>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</si>
  <si>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</si>
  <si>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</si>
  <si>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</si>
  <si>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</si>
  <si>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</si>
  <si>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</si>
  <si>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</si>
  <si>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</si>
  <si>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</si>
  <si>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</si>
  <si>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</si>
  <si>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</si>
  <si>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</si>
  <si>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</si>
  <si>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</si>
  <si>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</si>
  <si>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</si>
  <si>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</si>
  <si>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</si>
  <si>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</si>
  <si>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</si>
  <si>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</si>
  <si>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</si>
  <si>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</si>
  <si>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</si>
  <si>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</si>
  <si>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</si>
  <si>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</si>
  <si>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</si>
  <si>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</si>
  <si>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</si>
  <si>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</si>
  <si>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</si>
  <si>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</si>
  <si>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</si>
  <si>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</si>
  <si>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</si>
  <si>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</si>
  <si>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</si>
  <si>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</si>
  <si>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</si>
  <si>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</si>
  <si>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</si>
  <si>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</si>
  <si>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</si>
  <si>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</si>
  <si>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</si>
  <si>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</si>
  <si>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</si>
  <si>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</si>
  <si>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</si>
  <si>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</si>
  <si>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</si>
  <si>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</si>
  <si>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</si>
  <si>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</si>
  <si>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</si>
  <si>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</si>
  <si>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</si>
  <si>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</si>
  <si>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</si>
  <si>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</si>
  <si>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</si>
  <si>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</si>
  <si>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</si>
  <si>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</si>
  <si>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</si>
  <si>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</si>
  <si>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</si>
  <si>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</si>
  <si>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</si>
  <si>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</si>
  <si>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</si>
  <si>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</si>
  <si>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</si>
  <si>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</si>
  <si>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</si>
  <si>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</si>
  <si>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</si>
  <si>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</si>
  <si>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</si>
  <si>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</si>
  <si>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</si>
  <si>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</si>
  <si>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</si>
  <si>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</si>
  <si>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</si>
  <si>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</si>
  <si>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</si>
  <si>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</si>
  <si>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</si>
  <si>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</si>
  <si>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</si>
  <si>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</si>
  <si>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</si>
  <si>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</si>
  <si>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</si>
  <si>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</si>
  <si>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</si>
  <si>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</si>
  <si>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</si>
  <si>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</si>
  <si>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</si>
  <si>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</si>
  <si>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</si>
  <si>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</si>
  <si>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</si>
  <si>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</si>
  <si>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</si>
  <si>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</si>
  <si>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</si>
  <si>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</si>
  <si>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</si>
  <si>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</si>
  <si>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</si>
  <si>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</si>
  <si>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</si>
  <si>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</si>
  <si>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</si>
  <si>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</si>
  <si>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</si>
  <si>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</si>
  <si>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</si>
  <si>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</si>
  <si>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</si>
  <si>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</si>
  <si>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</si>
  <si>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</si>
  <si>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</si>
  <si>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</si>
  <si>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</si>
  <si>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</si>
  <si>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</si>
  <si>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</si>
  <si>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</si>
  <si>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</si>
  <si>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</si>
  <si>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</si>
  <si>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</si>
  <si>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</si>
  <si>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</si>
  <si>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</si>
  <si>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</si>
  <si>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</si>
  <si>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</si>
  <si>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</si>
  <si>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</si>
  <si>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</si>
  <si>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</si>
  <si>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</si>
  <si>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</si>
  <si>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</si>
  <si>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</si>
  <si>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</si>
  <si>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</si>
  <si>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</si>
  <si>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</si>
  <si>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</si>
  <si>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</si>
  <si>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</si>
  <si>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</si>
  <si>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</si>
  <si>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</si>
  <si>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</si>
  <si>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</si>
  <si>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</si>
  <si>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</si>
  <si>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</si>
  <si>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</si>
  <si>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</si>
  <si>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</si>
  <si>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</si>
  <si>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</si>
  <si>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</si>
  <si>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</si>
  <si>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</si>
  <si>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</si>
  <si>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</si>
  <si>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</si>
  <si>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</si>
  <si>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</si>
  <si>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</si>
  <si>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</si>
  <si>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</si>
  <si>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</si>
  <si>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</si>
  <si>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</si>
  <si>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</si>
  <si>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</si>
  <si>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</si>
  <si>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</si>
  <si>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</si>
  <si>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</si>
  <si>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</si>
  <si>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</si>
  <si>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</si>
  <si>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</si>
  <si>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</si>
  <si>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</si>
  <si>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</si>
  <si>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</si>
  <si>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</si>
  <si>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</si>
  <si>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</si>
  <si>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</si>
  <si>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</si>
  <si>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</si>
  <si>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</si>
  <si>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</si>
  <si>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</si>
  <si>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</si>
  <si>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</si>
  <si>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</si>
  <si>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</si>
  <si>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</si>
  <si>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</si>
  <si>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</si>
  <si>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</si>
  <si>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</si>
  <si>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</si>
  <si>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</si>
  <si>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</si>
  <si>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</si>
  <si>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</si>
  <si>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</si>
  <si>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</si>
  <si>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</si>
  <si>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</si>
  <si>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</si>
  <si>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</si>
  <si>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</si>
  <si>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</si>
  <si>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</si>
  <si>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</si>
  <si>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</si>
  <si>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</si>
  <si>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</si>
  <si>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</si>
  <si>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</si>
  <si>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</si>
  <si>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</si>
  <si>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</si>
  <si>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</si>
  <si>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</si>
  <si>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</si>
  <si>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</si>
  <si>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</si>
  <si>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</si>
  <si>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</si>
  <si>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</si>
  <si>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</si>
  <si>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</si>
  <si>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</si>
  <si>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</si>
  <si>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</si>
  <si>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</si>
  <si>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</si>
  <si>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</si>
  <si>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</si>
  <si>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</si>
  <si>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</si>
  <si>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</si>
  <si>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</si>
  <si>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</si>
  <si>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</si>
  <si>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</si>
  <si>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</si>
  <si>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</si>
  <si>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</si>
  <si>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</si>
  <si>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</si>
  <si>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</si>
  <si>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</si>
  <si>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</si>
  <si>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</si>
  <si>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</si>
  <si>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</si>
  <si>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</si>
  <si>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</si>
  <si>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</si>
  <si>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</si>
  <si>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</si>
  <si>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</si>
  <si>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</si>
  <si>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</si>
  <si>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</si>
  <si>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</si>
  <si>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</si>
  <si>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</si>
  <si>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</si>
  <si>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</si>
  <si>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</si>
  <si>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</si>
  <si>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</si>
  <si>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</si>
  <si>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</si>
  <si>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</si>
  <si>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</si>
  <si>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</si>
  <si>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</si>
  <si>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</si>
  <si>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</si>
  <si>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</si>
  <si>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</si>
  <si>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</si>
  <si>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</si>
  <si>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</si>
  <si>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</si>
  <si>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</si>
  <si>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</si>
  <si>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</si>
  <si>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</si>
  <si>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</si>
  <si>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</si>
  <si>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</si>
  <si>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</si>
  <si>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</si>
  <si>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</si>
  <si>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</si>
  <si>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</si>
  <si>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</si>
  <si>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</si>
  <si>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</si>
  <si>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</si>
  <si>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</si>
  <si>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</si>
  <si>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</si>
  <si>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</si>
  <si>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</si>
  <si>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</si>
  <si>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</si>
  <si>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</si>
  <si>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</si>
  <si>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</si>
  <si>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</si>
  <si>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</si>
  <si>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</si>
  <si>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</si>
  <si>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</si>
  <si>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</si>
  <si>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</si>
  <si>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</si>
  <si>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</si>
  <si>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</si>
  <si>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</si>
  <si>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</si>
  <si>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</si>
  <si>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</si>
  <si>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</si>
  <si>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</si>
  <si>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</si>
  <si>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</si>
  <si>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</si>
  <si>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</si>
  <si>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</si>
  <si>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</si>
  <si>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</si>
  <si>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</si>
  <si>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</si>
  <si>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</si>
  <si>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</si>
  <si>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</si>
  <si>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</si>
  <si>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</si>
  <si>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</si>
  <si>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</si>
  <si>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</si>
  <si>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</si>
  <si>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</si>
  <si>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</si>
  <si>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</si>
  <si>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</si>
  <si>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</si>
  <si>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</si>
  <si>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</si>
  <si>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</si>
  <si>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</si>
  <si>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</si>
  <si>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</si>
  <si>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</si>
  <si>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</si>
  <si>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</si>
  <si>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</si>
  <si>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</si>
  <si>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</si>
  <si>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</si>
  <si>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</si>
  <si>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</si>
  <si>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</si>
  <si>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</si>
  <si>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</si>
  <si>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</si>
  <si>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</si>
  <si>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</si>
  <si>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</si>
  <si>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</si>
  <si>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</si>
  <si>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</si>
  <si>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</si>
  <si>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</si>
  <si>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</si>
  <si>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</si>
  <si>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</si>
  <si>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</si>
  <si>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</si>
  <si>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</si>
  <si>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</si>
  <si>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</si>
  <si>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</si>
  <si>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</si>
  <si>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</si>
  <si>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</si>
  <si>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</si>
  <si>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</si>
  <si>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</si>
  <si>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</si>
  <si>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</si>
  <si>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</si>
  <si>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</si>
  <si>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</si>
  <si>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</si>
  <si>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</si>
  <si>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</si>
  <si>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</si>
  <si>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</si>
  <si>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</si>
  <si>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</si>
  <si>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</si>
  <si>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</si>
  <si>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</si>
  <si>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</si>
  <si>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</si>
  <si>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</si>
  <si>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</si>
  <si>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</si>
  <si>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</si>
  <si>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</si>
  <si>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</si>
  <si>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</si>
  <si>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</si>
  <si>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</si>
  <si>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</si>
  <si>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</si>
  <si>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</si>
  <si>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</si>
  <si>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</si>
  <si>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</si>
  <si>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</si>
  <si>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</si>
  <si>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</si>
  <si>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</si>
  <si>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</si>
  <si>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</si>
  <si>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</si>
  <si>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</si>
  <si>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</si>
  <si>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</si>
  <si>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</si>
  <si>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</si>
  <si>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</si>
  <si>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</si>
  <si>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</si>
  <si>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</si>
  <si>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</si>
  <si>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</si>
  <si>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</si>
  <si>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</si>
  <si>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</si>
  <si>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</si>
  <si>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</si>
  <si>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</si>
  <si>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</si>
  <si>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</si>
  <si>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</si>
  <si>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</si>
  <si>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</si>
  <si>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</si>
  <si>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</si>
  <si>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</si>
  <si>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</si>
  <si>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</si>
  <si>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</si>
  <si>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</si>
  <si>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</si>
  <si>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</si>
  <si>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</si>
  <si>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</si>
  <si>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</si>
  <si>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</si>
  <si>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</si>
  <si>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</si>
  <si>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</si>
  <si>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</si>
  <si>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</si>
  <si>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</si>
  <si>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</si>
  <si>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</si>
  <si>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</si>
  <si>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</si>
  <si>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</si>
  <si>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</si>
  <si>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</si>
  <si>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</si>
  <si>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</si>
  <si>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</si>
  <si>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</si>
  <si>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</si>
  <si>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</si>
  <si>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</si>
  <si>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</si>
  <si>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</si>
  <si>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</si>
  <si>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</si>
  <si>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</si>
  <si>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</si>
  <si>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</si>
  <si>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</si>
  <si>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</si>
  <si>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</si>
  <si>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</si>
  <si>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</si>
  <si>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</si>
  <si>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</si>
  <si>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</si>
  <si>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</si>
  <si>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</si>
  <si>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</si>
  <si>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</si>
  <si>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</si>
  <si>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</si>
  <si>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</si>
  <si>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</si>
  <si>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</si>
  <si>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</si>
  <si>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</si>
  <si>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</si>
  <si>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</si>
  <si>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</si>
  <si>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</si>
  <si>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</si>
  <si>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</si>
  <si>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</si>
  <si>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</si>
  <si>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</si>
  <si>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</si>
  <si>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</si>
  <si>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</si>
  <si>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</si>
  <si>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</si>
  <si>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</si>
  <si>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</si>
  <si>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</si>
  <si>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</si>
  <si>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</si>
  <si>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</si>
  <si>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</si>
  <si>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</si>
  <si>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</si>
  <si>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</si>
  <si>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</si>
  <si>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</si>
  <si>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</si>
  <si>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</si>
  <si>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</si>
  <si>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</si>
  <si>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</si>
  <si>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</si>
  <si>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</si>
  <si>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</si>
  <si>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</si>
  <si>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</si>
  <si>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</si>
  <si>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</si>
  <si>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</si>
  <si>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</si>
  <si>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</si>
  <si>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</si>
  <si>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</si>
  <si>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</si>
  <si>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</si>
  <si>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</si>
  <si>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</si>
  <si>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</si>
  <si>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</si>
  <si>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</si>
  <si>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</si>
  <si>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</si>
  <si>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</si>
  <si>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</si>
  <si>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</si>
  <si>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</si>
  <si>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</si>
  <si>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</si>
  <si>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</si>
  <si>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</si>
  <si>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</si>
  <si>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</si>
  <si>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</si>
  <si>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</si>
  <si>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</si>
  <si>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</si>
  <si>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</si>
  <si>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</si>
  <si>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</si>
  <si>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</si>
  <si>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</si>
  <si>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</si>
  <si>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</si>
  <si>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</si>
  <si>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</si>
  <si>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</si>
  <si>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</si>
  <si>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</si>
  <si>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</si>
  <si>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</si>
  <si>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</si>
  <si>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</si>
  <si>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</si>
  <si>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</si>
  <si>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</si>
  <si>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</si>
  <si>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</si>
  <si>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</si>
  <si>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</si>
  <si>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</si>
  <si>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</si>
  <si>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</si>
  <si>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</si>
  <si>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</si>
  <si>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</si>
  <si>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</si>
  <si>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</si>
  <si>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</si>
  <si>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</si>
  <si>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</si>
  <si>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</si>
  <si>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</si>
  <si>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</si>
  <si>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</si>
  <si>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</si>
  <si>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</si>
  <si>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</si>
  <si>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</si>
  <si>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</si>
  <si>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</si>
  <si>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</si>
  <si>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</si>
  <si>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</si>
  <si>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</si>
  <si>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</si>
  <si>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</si>
  <si>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</si>
  <si>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</si>
  <si>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</si>
  <si>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</si>
  <si>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</si>
  <si>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</si>
  <si>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</si>
  <si>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</si>
  <si>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</si>
  <si>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</si>
  <si>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</si>
  <si>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</si>
  <si>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</si>
  <si>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</si>
  <si>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</si>
  <si>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</si>
  <si>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</si>
  <si>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</si>
  <si>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</si>
  <si>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</si>
  <si>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</si>
  <si>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</si>
  <si>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</si>
  <si>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</si>
  <si>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</si>
  <si>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</si>
  <si>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</si>
  <si>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</si>
  <si>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</si>
  <si>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</si>
  <si>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</si>
  <si>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</si>
  <si>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</si>
  <si>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PETRA PRERADOVIĆA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</si>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</sst>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2601627.7800000003</v>
      </c>
      <c r="D2" s="7">
        <f>'PR-RAS'!E6</f>
        <v>2842954.22</v>
      </c>
      <c r="E2" s="7">
        <v>0</v>
      </c>
      <c r="F2" s="7">
        <v>0</v>
      </c>
      <c r="G2" s="8">
        <f t="shared" ref="G2:G274" si="0">(B2/1000)*(C2*1+D2*2)</f>
        <v>8287.53622</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2172603.48</v>
      </c>
      <c r="D45" s="2">
        <f>'PR-RAS'!E49</f>
        <v>2309768.4600000004</v>
      </c>
      <c r="E45" s="2">
        <v>0</v>
      </c>
      <c r="F45" s="2">
        <v>0</v>
      </c>
      <c r="G45" s="3">
        <f t="shared" si="0"/>
        <v>298854.1776</v>
      </c>
      <c r="H45" s="3">
        <f t="shared" si="1"/>
        <v>0.94000000040978193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2120077.58</v>
      </c>
      <c r="D64" s="2">
        <f>'PR-RAS'!E68</f>
        <v>2281482.7300000004</v>
      </c>
      <c r="E64" s="2">
        <v>0</v>
      </c>
      <c r="F64" s="2">
        <v>0</v>
      </c>
      <c r="G64" s="3">
        <f t="shared" si="0"/>
        <v>421031.71152000007</v>
      </c>
      <c r="H64" s="3">
        <f t="shared" si="1"/>
        <v>0.68999999947845936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2068911.96</v>
      </c>
      <c r="D65" s="2">
        <f>'PR-RAS'!E69</f>
        <v>2247364.7400000002</v>
      </c>
      <c r="E65" s="2">
        <v>0</v>
      </c>
      <c r="F65" s="2">
        <v>0</v>
      </c>
      <c r="G65" s="3">
        <f t="shared" si="0"/>
        <v>420073.05216000002</v>
      </c>
      <c r="H65" s="3">
        <f t="shared" si="1"/>
        <v>0.29999999981373549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51165.62</v>
      </c>
      <c r="D66" s="2">
        <f>'PR-RAS'!E70</f>
        <v>34117.99</v>
      </c>
      <c r="E66" s="2">
        <v>0</v>
      </c>
      <c r="F66" s="2">
        <v>0</v>
      </c>
      <c r="G66" s="3">
        <f t="shared" si="0"/>
        <v>7761.1040000000003</v>
      </c>
      <c r="H66" s="3">
        <f t="shared" si="1"/>
        <v>0.38999999999941792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8103.15</v>
      </c>
      <c r="E70" s="2">
        <v>0</v>
      </c>
      <c r="F70" s="2">
        <v>0</v>
      </c>
      <c r="G70" s="3">
        <f t="shared" si="0"/>
        <v>1118.2347</v>
      </c>
      <c r="H70" s="3">
        <f t="shared" si="1"/>
        <v>0.1499999999996362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3013.56</v>
      </c>
      <c r="E71" s="2">
        <v>0</v>
      </c>
      <c r="F71" s="2">
        <v>0</v>
      </c>
      <c r="G71" s="3">
        <f t="shared" si="0"/>
        <v>421.89840000000004</v>
      </c>
      <c r="H71" s="3">
        <f t="shared" si="1"/>
        <v>0.44000000000005457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5089.59</v>
      </c>
      <c r="E72" s="2">
        <v>0</v>
      </c>
      <c r="F72" s="2">
        <v>0</v>
      </c>
      <c r="G72" s="3">
        <f t="shared" si="0"/>
        <v>722.72177999999997</v>
      </c>
      <c r="H72" s="3">
        <f t="shared" si="1"/>
        <v>0.40999999999985448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52525.899999999994</v>
      </c>
      <c r="D73" s="2">
        <f>'PR-RAS'!E77</f>
        <v>20182.580000000002</v>
      </c>
      <c r="E73" s="2">
        <v>0</v>
      </c>
      <c r="F73" s="2">
        <v>0</v>
      </c>
      <c r="G73" s="3">
        <f t="shared" si="0"/>
        <v>6688.1563199999991</v>
      </c>
      <c r="H73" s="3">
        <f t="shared" si="1"/>
        <v>0.52000000000407454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7076.66</v>
      </c>
      <c r="D74" s="2">
        <f>'PR-RAS'!E78</f>
        <v>2225.4</v>
      </c>
      <c r="E74" s="2">
        <v>0</v>
      </c>
      <c r="F74" s="2">
        <v>0</v>
      </c>
      <c r="G74" s="3">
        <f t="shared" si="0"/>
        <v>841.50457999999992</v>
      </c>
      <c r="H74" s="3">
        <f t="shared" si="1"/>
        <v>0.74000000000023647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45449.24</v>
      </c>
      <c r="D76" s="2">
        <f>'PR-RAS'!E80</f>
        <v>17957.18</v>
      </c>
      <c r="E76" s="2">
        <v>0</v>
      </c>
      <c r="F76" s="2">
        <v>0</v>
      </c>
      <c r="G76" s="3">
        <f t="shared" si="0"/>
        <v>6102.27</v>
      </c>
      <c r="H76" s="3">
        <f t="shared" si="1"/>
        <v>0.41999999999825377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3196.89</v>
      </c>
      <c r="D78" s="2">
        <f>'PR-RAS'!E82</f>
        <v>0</v>
      </c>
      <c r="E78" s="2">
        <v>0</v>
      </c>
      <c r="F78" s="2">
        <v>0</v>
      </c>
      <c r="G78" s="3">
        <f t="shared" si="0"/>
        <v>246.16052999999999</v>
      </c>
      <c r="H78" s="3">
        <f t="shared" si="1"/>
        <v>0.11000000000012733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3196.89</v>
      </c>
      <c r="D79" s="2">
        <f>'PR-RAS'!E83</f>
        <v>0</v>
      </c>
      <c r="E79" s="2">
        <v>0</v>
      </c>
      <c r="F79" s="2">
        <v>0</v>
      </c>
      <c r="G79" s="3">
        <f t="shared" si="0"/>
        <v>249.35741999999999</v>
      </c>
      <c r="H79" s="3">
        <f t="shared" si="1"/>
        <v>0.11000000000012733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3196.89</v>
      </c>
      <c r="D81" s="2">
        <f>'PR-RAS'!E85</f>
        <v>0</v>
      </c>
      <c r="E81" s="2">
        <v>0</v>
      </c>
      <c r="F81" s="2">
        <v>0</v>
      </c>
      <c r="G81" s="3">
        <f t="shared" si="0"/>
        <v>255.75119999999998</v>
      </c>
      <c r="H81" s="3">
        <f t="shared" si="1"/>
        <v>0.11000000000012733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55832.17</v>
      </c>
      <c r="D102" s="2">
        <f>'PR-RAS'!E106</f>
        <v>60151.44</v>
      </c>
      <c r="E102" s="2">
        <v>0</v>
      </c>
      <c r="F102" s="2">
        <v>0</v>
      </c>
      <c r="G102" s="3">
        <f t="shared" si="0"/>
        <v>17789.640049999998</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55832.17</v>
      </c>
      <c r="D108" s="2">
        <f>'PR-RAS'!E112</f>
        <v>60151.44</v>
      </c>
      <c r="E108" s="2">
        <v>0</v>
      </c>
      <c r="F108" s="2">
        <v>0</v>
      </c>
      <c r="G108" s="3">
        <f t="shared" si="0"/>
        <v>18846.450349999999</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55832.17</v>
      </c>
      <c r="D113" s="2">
        <f>'PR-RAS'!E117</f>
        <v>60151.44</v>
      </c>
      <c r="E113" s="2">
        <v>0</v>
      </c>
      <c r="F113" s="2">
        <v>0</v>
      </c>
      <c r="G113" s="3">
        <f t="shared" si="0"/>
        <v>19727.125599999999</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10448.77</v>
      </c>
      <c r="D121" s="2">
        <f>'PR-RAS'!E125</f>
        <v>12090.380000000001</v>
      </c>
      <c r="E121" s="2">
        <v>0</v>
      </c>
      <c r="F121" s="2">
        <v>0</v>
      </c>
      <c r="G121" s="3">
        <f t="shared" si="0"/>
        <v>4155.5436</v>
      </c>
      <c r="H121" s="3">
        <f t="shared" si="1"/>
        <v>0.61000000000058208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10398.77</v>
      </c>
      <c r="D122" s="2">
        <f>'PR-RAS'!E126</f>
        <v>11300.84</v>
      </c>
      <c r="E122" s="2">
        <v>0</v>
      </c>
      <c r="F122" s="2">
        <v>0</v>
      </c>
      <c r="G122" s="3">
        <f t="shared" si="0"/>
        <v>3993.0544499999996</v>
      </c>
      <c r="H122" s="3">
        <f t="shared" si="1"/>
        <v>0.38999999999941792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10398.77</v>
      </c>
      <c r="D124" s="2">
        <f>'PR-RAS'!E128</f>
        <v>11300.84</v>
      </c>
      <c r="E124" s="2">
        <v>0</v>
      </c>
      <c r="F124" s="2">
        <v>0</v>
      </c>
      <c r="G124" s="3">
        <f t="shared" si="0"/>
        <v>4059.0553499999996</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v>
      </c>
      <c r="D125" s="2">
        <f>'PR-RAS'!E129</f>
        <v>789.54</v>
      </c>
      <c r="E125" s="2">
        <v>0</v>
      </c>
      <c r="F125" s="2">
        <v>0</v>
      </c>
      <c r="G125" s="3">
        <f t="shared" si="0"/>
        <v>202.00592</v>
      </c>
      <c r="H125" s="3">
        <f t="shared" si="1"/>
        <v>0.46000000000003638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v>
      </c>
      <c r="D127" s="2">
        <f>'PR-RAS'!E131</f>
        <v>789.54</v>
      </c>
      <c r="E127" s="2">
        <v>0</v>
      </c>
      <c r="F127" s="2">
        <v>0</v>
      </c>
      <c r="G127" s="3">
        <f t="shared" si="0"/>
        <v>205.26407999999998</v>
      </c>
      <c r="H127" s="3">
        <f t="shared" si="1"/>
        <v>0.46000000000003638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359546.47</v>
      </c>
      <c r="D130" s="2">
        <f>'PR-RAS'!E134</f>
        <v>460943.94</v>
      </c>
      <c r="E130" s="2">
        <v>0</v>
      </c>
      <c r="F130" s="2">
        <v>0</v>
      </c>
      <c r="G130" s="3">
        <f t="shared" si="0"/>
        <v>165305.03115000002</v>
      </c>
      <c r="H130" s="3">
        <f t="shared" si="1"/>
        <v>0.52999999996973202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359546.47</v>
      </c>
      <c r="D131" s="2">
        <f>'PR-RAS'!E135</f>
        <v>460943.94</v>
      </c>
      <c r="E131" s="2">
        <v>0</v>
      </c>
      <c r="F131" s="2">
        <v>0</v>
      </c>
      <c r="G131" s="3">
        <f t="shared" si="0"/>
        <v>166586.46550000002</v>
      </c>
      <c r="H131" s="3">
        <f t="shared" si="1"/>
        <v>0.52999999996973202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321988.21999999997</v>
      </c>
      <c r="D132" s="2">
        <f>'PR-RAS'!E136</f>
        <v>427944.2</v>
      </c>
      <c r="E132" s="2">
        <v>0</v>
      </c>
      <c r="F132" s="2">
        <v>0</v>
      </c>
      <c r="G132" s="3">
        <f t="shared" si="0"/>
        <v>154301.83722000002</v>
      </c>
      <c r="H132" s="3">
        <f t="shared" si="1"/>
        <v>0.41999999998370185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37558.25</v>
      </c>
      <c r="D133" s="2">
        <f>'PR-RAS'!E137</f>
        <v>32999.74</v>
      </c>
      <c r="E133" s="2">
        <v>0</v>
      </c>
      <c r="F133" s="2">
        <v>0</v>
      </c>
      <c r="G133" s="3">
        <f t="shared" si="0"/>
        <v>13669.620360000001</v>
      </c>
      <c r="H133" s="3">
        <f t="shared" si="1"/>
        <v>0.51000000000203727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2534766.3799999994</v>
      </c>
      <c r="D148" s="2">
        <f>'PR-RAS'!E152</f>
        <v>2954931.6900000004</v>
      </c>
      <c r="E148" s="2">
        <v>0</v>
      </c>
      <c r="F148" s="2">
        <v>0</v>
      </c>
      <c r="G148" s="3">
        <f t="shared" si="0"/>
        <v>1241360.5747199999</v>
      </c>
      <c r="H148" s="3">
        <f t="shared" si="1"/>
        <v>0.68999999901279807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2113687.7999999998</v>
      </c>
      <c r="D149" s="2">
        <f>'PR-RAS'!E153</f>
        <v>2487559</v>
      </c>
      <c r="E149" s="2">
        <v>0</v>
      </c>
      <c r="F149" s="2">
        <v>0</v>
      </c>
      <c r="G149" s="3">
        <f t="shared" si="0"/>
        <v>1049143.2583999999</v>
      </c>
      <c r="H149" s="3">
        <f t="shared" si="1"/>
        <v>0.20000000018626451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1745534.8</v>
      </c>
      <c r="D150" s="2">
        <f>'PR-RAS'!E154</f>
        <v>2056169.55</v>
      </c>
      <c r="E150" s="2">
        <v>0</v>
      </c>
      <c r="F150" s="2">
        <v>0</v>
      </c>
      <c r="G150" s="3">
        <f t="shared" si="0"/>
        <v>872823.21110000007</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1745534.8</v>
      </c>
      <c r="D151" s="2">
        <f>'PR-RAS'!E155</f>
        <v>2056169.55</v>
      </c>
      <c r="E151" s="2">
        <v>0</v>
      </c>
      <c r="F151" s="2">
        <v>0</v>
      </c>
      <c r="G151" s="3">
        <f t="shared" si="0"/>
        <v>878681.08500000008</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80139.710000000006</v>
      </c>
      <c r="D155" s="2">
        <f>'PR-RAS'!E159</f>
        <v>92079.65</v>
      </c>
      <c r="E155" s="2">
        <v>0</v>
      </c>
      <c r="F155" s="2">
        <v>0</v>
      </c>
      <c r="G155" s="3">
        <f t="shared" si="0"/>
        <v>40702.04754</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288013.28999999998</v>
      </c>
      <c r="D156" s="2">
        <f>'PR-RAS'!E160</f>
        <v>339309.8</v>
      </c>
      <c r="E156" s="2">
        <v>0</v>
      </c>
      <c r="F156" s="2">
        <v>0</v>
      </c>
      <c r="G156" s="3">
        <f t="shared" si="0"/>
        <v>149828.09795</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288013.28999999998</v>
      </c>
      <c r="D158" s="2">
        <f>'PR-RAS'!E162</f>
        <v>339309.8</v>
      </c>
      <c r="E158" s="2">
        <v>0</v>
      </c>
      <c r="F158" s="2">
        <v>0</v>
      </c>
      <c r="G158" s="3">
        <f t="shared" si="0"/>
        <v>151761.36372999998</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344989.97</v>
      </c>
      <c r="D160" s="2">
        <f>'PR-RAS'!E164</f>
        <v>391826.66000000003</v>
      </c>
      <c r="E160" s="2">
        <v>0</v>
      </c>
      <c r="F160" s="2">
        <v>0</v>
      </c>
      <c r="G160" s="3">
        <f t="shared" si="0"/>
        <v>179454.28311000002</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51334.25</v>
      </c>
      <c r="D161" s="2">
        <f>'PR-RAS'!E165</f>
        <v>53640.6</v>
      </c>
      <c r="E161" s="2">
        <v>0</v>
      </c>
      <c r="F161" s="2">
        <v>0</v>
      </c>
      <c r="G161" s="3">
        <f t="shared" si="0"/>
        <v>25378.472000000002</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8600.91</v>
      </c>
      <c r="D162" s="2">
        <f>'PR-RAS'!E166</f>
        <v>3886.89</v>
      </c>
      <c r="E162" s="2">
        <v>0</v>
      </c>
      <c r="F162" s="2">
        <v>0</v>
      </c>
      <c r="G162" s="3">
        <f t="shared" si="0"/>
        <v>2636.3250899999998</v>
      </c>
      <c r="H162" s="3">
        <f t="shared" si="1"/>
        <v>0.20000000000027285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41953.34</v>
      </c>
      <c r="D163" s="2">
        <f>'PR-RAS'!E167</f>
        <v>49238.71</v>
      </c>
      <c r="E163" s="2">
        <v>0</v>
      </c>
      <c r="F163" s="2">
        <v>0</v>
      </c>
      <c r="G163" s="3">
        <f t="shared" si="0"/>
        <v>22749.783120000004</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250</v>
      </c>
      <c r="D164" s="2">
        <f>'PR-RAS'!E168</f>
        <v>125</v>
      </c>
      <c r="E164" s="2">
        <v>0</v>
      </c>
      <c r="F164" s="2">
        <v>0</v>
      </c>
      <c r="G164" s="3">
        <f t="shared" si="0"/>
        <v>81.5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530</v>
      </c>
      <c r="D165" s="2">
        <f>'PR-RAS'!E169</f>
        <v>390</v>
      </c>
      <c r="E165" s="2">
        <v>0</v>
      </c>
      <c r="F165" s="2">
        <v>0</v>
      </c>
      <c r="G165" s="3">
        <f t="shared" si="0"/>
        <v>214.84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209634.65</v>
      </c>
      <c r="D166" s="2">
        <f>'PR-RAS'!E170</f>
        <v>210437.32000000004</v>
      </c>
      <c r="E166" s="2">
        <v>0</v>
      </c>
      <c r="F166" s="2">
        <v>0</v>
      </c>
      <c r="G166" s="3">
        <f t="shared" si="0"/>
        <v>104034.03285000002</v>
      </c>
      <c r="H166" s="3">
        <f t="shared" si="1"/>
        <v>0.67000000004190952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20575.810000000001</v>
      </c>
      <c r="D167" s="2">
        <f>'PR-RAS'!E171</f>
        <v>20889.78</v>
      </c>
      <c r="E167" s="2">
        <v>0</v>
      </c>
      <c r="F167" s="2">
        <v>0</v>
      </c>
      <c r="G167" s="3">
        <f t="shared" si="0"/>
        <v>10350.99142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136383.9</v>
      </c>
      <c r="D168" s="2">
        <f>'PR-RAS'!E172</f>
        <v>145820.85</v>
      </c>
      <c r="E168" s="2">
        <v>0</v>
      </c>
      <c r="F168" s="2">
        <v>0</v>
      </c>
      <c r="G168" s="3">
        <f t="shared" si="0"/>
        <v>71480.275200000004</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43858.33</v>
      </c>
      <c r="D169" s="2">
        <f>'PR-RAS'!E173</f>
        <v>37804.480000000003</v>
      </c>
      <c r="E169" s="2">
        <v>0</v>
      </c>
      <c r="F169" s="2">
        <v>0</v>
      </c>
      <c r="G169" s="3">
        <f t="shared" si="0"/>
        <v>20070.504720000001</v>
      </c>
      <c r="H169" s="3">
        <f t="shared" si="1"/>
        <v>0.81000000000494765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3084.38</v>
      </c>
      <c r="D170" s="2">
        <f>'PR-RAS'!E174</f>
        <v>4125.42</v>
      </c>
      <c r="E170" s="2">
        <v>0</v>
      </c>
      <c r="F170" s="2">
        <v>0</v>
      </c>
      <c r="G170" s="3">
        <f t="shared" si="0"/>
        <v>1915.6521800000003</v>
      </c>
      <c r="H170" s="3">
        <f t="shared" si="1"/>
        <v>0.8000000000001819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4190.41</v>
      </c>
      <c r="D171" s="2">
        <f>'PR-RAS'!E175</f>
        <v>298.79000000000002</v>
      </c>
      <c r="E171" s="2">
        <v>0</v>
      </c>
      <c r="F171" s="2">
        <v>0</v>
      </c>
      <c r="G171" s="3">
        <f t="shared" si="0"/>
        <v>813.95830000000001</v>
      </c>
      <c r="H171" s="3">
        <f t="shared" si="1"/>
        <v>0.61999999999983402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1541.82</v>
      </c>
      <c r="D173" s="2">
        <f>'PR-RAS'!E177</f>
        <v>1498</v>
      </c>
      <c r="E173" s="2">
        <v>0</v>
      </c>
      <c r="F173" s="2">
        <v>0</v>
      </c>
      <c r="G173" s="3">
        <f t="shared" si="0"/>
        <v>780.50503999999989</v>
      </c>
      <c r="H173" s="3">
        <f t="shared" si="1"/>
        <v>0.18000000000006366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64630.77</v>
      </c>
      <c r="D174" s="2">
        <f>'PR-RAS'!E178</f>
        <v>100258.33</v>
      </c>
      <c r="E174" s="2">
        <v>0</v>
      </c>
      <c r="F174" s="2">
        <v>0</v>
      </c>
      <c r="G174" s="3">
        <f t="shared" si="0"/>
        <v>45870.505389999998</v>
      </c>
      <c r="H174" s="3">
        <f t="shared" si="1"/>
        <v>0.56000000000494765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4033.38</v>
      </c>
      <c r="D175" s="2">
        <f>'PR-RAS'!E179</f>
        <v>4341.3</v>
      </c>
      <c r="E175" s="2">
        <v>0</v>
      </c>
      <c r="F175" s="2">
        <v>0</v>
      </c>
      <c r="G175" s="3">
        <f t="shared" si="0"/>
        <v>2212.58052</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4000</v>
      </c>
      <c r="D176" s="2">
        <f>'PR-RAS'!E180</f>
        <v>21623.57</v>
      </c>
      <c r="E176" s="2">
        <v>0</v>
      </c>
      <c r="F176" s="2">
        <v>0</v>
      </c>
      <c r="G176" s="3">
        <f t="shared" si="0"/>
        <v>8268.2494999999999</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497.7</v>
      </c>
      <c r="E177" s="2">
        <v>0</v>
      </c>
      <c r="F177" s="2">
        <v>0</v>
      </c>
      <c r="G177" s="3">
        <f t="shared" si="0"/>
        <v>218.988</v>
      </c>
      <c r="H177" s="3">
        <f t="shared" si="1"/>
        <v>0.45000000000001705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7753.44</v>
      </c>
      <c r="D178" s="2">
        <f>'PR-RAS'!E182</f>
        <v>6386.64</v>
      </c>
      <c r="E178" s="2">
        <v>0</v>
      </c>
      <c r="F178" s="2">
        <v>0</v>
      </c>
      <c r="G178" s="3">
        <f t="shared" si="0"/>
        <v>3633.2294400000001</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277.39999999999998</v>
      </c>
      <c r="D180" s="2">
        <f>'PR-RAS'!E184</f>
        <v>5496.35</v>
      </c>
      <c r="E180" s="2">
        <v>0</v>
      </c>
      <c r="F180" s="2">
        <v>0</v>
      </c>
      <c r="G180" s="3">
        <f t="shared" si="0"/>
        <v>2017.3479</v>
      </c>
      <c r="H180" s="3">
        <f t="shared" si="1"/>
        <v>0.75000000000034106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4023.1</v>
      </c>
      <c r="D181" s="2">
        <f>'PR-RAS'!E185</f>
        <v>2329.87</v>
      </c>
      <c r="E181" s="2">
        <v>0</v>
      </c>
      <c r="F181" s="2">
        <v>0</v>
      </c>
      <c r="G181" s="3">
        <f t="shared" si="0"/>
        <v>1562.9112</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5236.32</v>
      </c>
      <c r="D182" s="2">
        <f>'PR-RAS'!E186</f>
        <v>5879.8</v>
      </c>
      <c r="E182" s="2">
        <v>0</v>
      </c>
      <c r="F182" s="2">
        <v>0</v>
      </c>
      <c r="G182" s="3">
        <f t="shared" si="0"/>
        <v>3076.2615199999996</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39058.28</v>
      </c>
      <c r="D183" s="2">
        <f>'PR-RAS'!E187</f>
        <v>53703.1</v>
      </c>
      <c r="E183" s="2">
        <v>0</v>
      </c>
      <c r="F183" s="2">
        <v>0</v>
      </c>
      <c r="G183" s="3">
        <f t="shared" si="0"/>
        <v>26656.535359999994</v>
      </c>
      <c r="H183" s="3">
        <f t="shared" si="1"/>
        <v>0.37999999999738066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19390.3</v>
      </c>
      <c r="D190" s="2">
        <f>'PR-RAS'!E194</f>
        <v>27490.410000000003</v>
      </c>
      <c r="E190" s="2">
        <v>0</v>
      </c>
      <c r="F190" s="2">
        <v>0</v>
      </c>
      <c r="G190" s="3">
        <f t="shared" si="0"/>
        <v>14056.141680000002</v>
      </c>
      <c r="H190" s="3">
        <f t="shared" si="1"/>
        <v>0.71000000000276486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906.24</v>
      </c>
      <c r="D191" s="2">
        <f>'PR-RAS'!E195</f>
        <v>1080.1600000000001</v>
      </c>
      <c r="E191" s="2">
        <v>0</v>
      </c>
      <c r="F191" s="2">
        <v>0</v>
      </c>
      <c r="G191" s="3">
        <f t="shared" si="0"/>
        <v>582.64640000000009</v>
      </c>
      <c r="H191" s="3">
        <f t="shared" si="1"/>
        <v>0.40000000000009095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1651.07</v>
      </c>
      <c r="D192" s="2">
        <f>'PR-RAS'!E196</f>
        <v>1751.98</v>
      </c>
      <c r="E192" s="2">
        <v>0</v>
      </c>
      <c r="F192" s="2">
        <v>0</v>
      </c>
      <c r="G192" s="3">
        <f t="shared" si="0"/>
        <v>984.61072999999999</v>
      </c>
      <c r="H192" s="3">
        <f t="shared" si="1"/>
        <v>8.9999999999918145E-2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6607.23</v>
      </c>
      <c r="D193" s="2">
        <f>'PR-RAS'!E197</f>
        <v>2551.9899999999998</v>
      </c>
      <c r="E193" s="2">
        <v>0</v>
      </c>
      <c r="F193" s="2">
        <v>0</v>
      </c>
      <c r="G193" s="3">
        <f t="shared" si="0"/>
        <v>2248.5523199999998</v>
      </c>
      <c r="H193" s="3">
        <f t="shared" si="1"/>
        <v>0.23999999999978172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6537.08</v>
      </c>
      <c r="D195" s="2">
        <f>'PR-RAS'!E199</f>
        <v>6484.95</v>
      </c>
      <c r="E195" s="2">
        <v>0</v>
      </c>
      <c r="F195" s="2">
        <v>0</v>
      </c>
      <c r="G195" s="3">
        <f t="shared" si="0"/>
        <v>3784.35412</v>
      </c>
      <c r="H195" s="3">
        <f t="shared" si="1"/>
        <v>0.13000000000010914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8213.25</v>
      </c>
      <c r="E196" s="2">
        <v>0</v>
      </c>
      <c r="F196" s="2">
        <v>0</v>
      </c>
      <c r="G196" s="3">
        <f t="shared" si="0"/>
        <v>3203.1675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3500.59</v>
      </c>
      <c r="D197" s="2">
        <f>'PR-RAS'!E201</f>
        <v>7188.08</v>
      </c>
      <c r="E197" s="2">
        <v>0</v>
      </c>
      <c r="F197" s="2">
        <v>0</v>
      </c>
      <c r="G197" s="3">
        <f t="shared" si="0"/>
        <v>3503.8430000000003</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225.65</v>
      </c>
      <c r="D198" s="2">
        <f>'PR-RAS'!E202</f>
        <v>1987.79</v>
      </c>
      <c r="E198" s="2">
        <v>0</v>
      </c>
      <c r="F198" s="2">
        <v>0</v>
      </c>
      <c r="G198" s="3">
        <f t="shared" si="0"/>
        <v>827.64230999999995</v>
      </c>
      <c r="H198" s="3">
        <f t="shared" si="1"/>
        <v>0.5600000000000307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225.65</v>
      </c>
      <c r="D212" s="2">
        <f>'PR-RAS'!E216</f>
        <v>1987.79</v>
      </c>
      <c r="E212" s="2">
        <v>0</v>
      </c>
      <c r="F212" s="2">
        <v>0</v>
      </c>
      <c r="G212" s="3">
        <f t="shared" si="0"/>
        <v>886.45952999999986</v>
      </c>
      <c r="H212" s="3">
        <f t="shared" si="1"/>
        <v>0.5600000000000307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183.83</v>
      </c>
      <c r="D213" s="2">
        <f>'PR-RAS'!E217</f>
        <v>0</v>
      </c>
      <c r="E213" s="2">
        <v>0</v>
      </c>
      <c r="F213" s="2">
        <v>0</v>
      </c>
      <c r="G213" s="3">
        <f t="shared" si="0"/>
        <v>38.971960000000003</v>
      </c>
      <c r="H213" s="3">
        <f t="shared" si="1"/>
        <v>0.16999999999998749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41.82</v>
      </c>
      <c r="D215" s="2">
        <f>'PR-RAS'!E219</f>
        <v>1987.79</v>
      </c>
      <c r="E215" s="2">
        <v>0</v>
      </c>
      <c r="F215" s="2">
        <v>0</v>
      </c>
      <c r="G215" s="3">
        <f t="shared" si="0"/>
        <v>859.72360000000003</v>
      </c>
      <c r="H215" s="3">
        <f t="shared" si="1"/>
        <v>0.3900000000000361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74577.53</v>
      </c>
      <c r="D258" s="2">
        <f>'PR-RAS'!E262</f>
        <v>72298.240000000005</v>
      </c>
      <c r="E258" s="2">
        <v>0</v>
      </c>
      <c r="F258" s="2">
        <v>0</v>
      </c>
      <c r="G258" s="3">
        <f t="shared" si="0"/>
        <v>56327.720570000005</v>
      </c>
      <c r="H258" s="3">
        <f t="shared" si="1"/>
        <v>0.71000000000640284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74577.53</v>
      </c>
      <c r="D265" s="2">
        <f>'PR-RAS'!E269</f>
        <v>72298.240000000005</v>
      </c>
      <c r="E265" s="2">
        <v>0</v>
      </c>
      <c r="F265" s="2">
        <v>0</v>
      </c>
      <c r="G265" s="3">
        <f t="shared" si="0"/>
        <v>57861.938640000008</v>
      </c>
      <c r="H265" s="3">
        <f t="shared" si="1"/>
        <v>0.71000000000640284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3178.53</v>
      </c>
      <c r="D266" s="2">
        <f>'PR-RAS'!E270</f>
        <v>3561.44</v>
      </c>
      <c r="E266" s="2">
        <v>0</v>
      </c>
      <c r="F266" s="2">
        <v>0</v>
      </c>
      <c r="G266" s="3">
        <f t="shared" si="0"/>
        <v>2729.87365</v>
      </c>
      <c r="H266" s="3">
        <f t="shared" si="1"/>
        <v>0.90999999999985448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71399</v>
      </c>
      <c r="D267" s="2">
        <f>'PR-RAS'!E271</f>
        <v>68736.800000000003</v>
      </c>
      <c r="E267" s="2">
        <v>0</v>
      </c>
      <c r="F267" s="2">
        <v>0</v>
      </c>
      <c r="G267" s="3">
        <f t="shared" si="0"/>
        <v>55560.111600000004</v>
      </c>
      <c r="H267" s="3">
        <f t="shared" si="1"/>
        <v>0.19999999999708962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1285.43</v>
      </c>
      <c r="D269" s="2">
        <f>'PR-RAS'!E273</f>
        <v>1260</v>
      </c>
      <c r="E269" s="2">
        <v>0</v>
      </c>
      <c r="F269" s="2">
        <v>0</v>
      </c>
      <c r="G269" s="3">
        <f t="shared" si="0"/>
        <v>1019.8552400000001</v>
      </c>
      <c r="H269" s="3">
        <f t="shared" si="1"/>
        <v>0.43000000000006366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1285.43</v>
      </c>
      <c r="D270" s="2">
        <f>'PR-RAS'!E274</f>
        <v>1260</v>
      </c>
      <c r="E270" s="2">
        <v>0</v>
      </c>
      <c r="F270" s="2">
        <v>0</v>
      </c>
      <c r="G270" s="3">
        <f t="shared" si="0"/>
        <v>1023.6606700000001</v>
      </c>
      <c r="H270" s="3">
        <f t="shared" si="1"/>
        <v>0.43000000000006366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1285.43</v>
      </c>
      <c r="D272" s="2">
        <f>'PR-RAS'!E276</f>
        <v>1260</v>
      </c>
      <c r="E272" s="2">
        <v>0</v>
      </c>
      <c r="F272" s="2">
        <v>0</v>
      </c>
      <c r="G272" s="3">
        <f t="shared" si="0"/>
        <v>1031.2715300000002</v>
      </c>
      <c r="H272" s="3">
        <f t="shared" si="1"/>
        <v>0.43000000000006366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2534766.3799999994</v>
      </c>
      <c r="D295" s="2">
        <f>'PR-RAS'!E299</f>
        <v>2954931.6900000004</v>
      </c>
      <c r="E295" s="2">
        <v>0</v>
      </c>
      <c r="F295" s="2">
        <v>0</v>
      </c>
      <c r="G295" s="3">
        <f t="shared" si="12"/>
        <v>2482721.1494399998</v>
      </c>
      <c r="H295" s="3">
        <f t="shared" si="13"/>
        <v>0.68999999901279807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66861.400000000838</v>
      </c>
      <c r="D296" s="2">
        <f>'PR-RAS'!E300</f>
        <v>0</v>
      </c>
      <c r="E296" s="2">
        <v>0</v>
      </c>
      <c r="F296" s="2">
        <v>0</v>
      </c>
      <c r="G296" s="3">
        <f t="shared" si="12"/>
        <v>19724.113000000245</v>
      </c>
      <c r="H296" s="3">
        <f t="shared" si="13"/>
        <v>0.40000000083819032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111977.4700000002</v>
      </c>
      <c r="E297" s="2">
        <v>0</v>
      </c>
      <c r="F297" s="2">
        <v>0</v>
      </c>
      <c r="G297" s="3">
        <f t="shared" si="12"/>
        <v>66290.662240000122</v>
      </c>
      <c r="H297" s="3">
        <f t="shared" si="13"/>
        <v>0.47000000020489097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5656.76</v>
      </c>
      <c r="D298" s="2">
        <f>'PR-RAS'!E302</f>
        <v>16494.36</v>
      </c>
      <c r="E298" s="2">
        <v>0</v>
      </c>
      <c r="F298" s="2">
        <v>0</v>
      </c>
      <c r="G298" s="3">
        <f t="shared" si="12"/>
        <v>11477.707560000001</v>
      </c>
      <c r="H298" s="3">
        <f t="shared" si="13"/>
        <v>0.6000000000003638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7135.88</v>
      </c>
      <c r="D300" s="2">
        <f>'PR-RAS'!E304</f>
        <v>192020.61</v>
      </c>
      <c r="E300" s="2">
        <v>0</v>
      </c>
      <c r="F300" s="2">
        <v>0</v>
      </c>
      <c r="G300" s="3">
        <f t="shared" si="12"/>
        <v>116961.95289999999</v>
      </c>
      <c r="H300" s="3">
        <f t="shared" si="13"/>
        <v>0.5100000000138607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24.15</v>
      </c>
      <c r="D301" s="2">
        <f>'PR-RAS'!E305</f>
        <v>665.58</v>
      </c>
      <c r="E301" s="2">
        <v>0</v>
      </c>
      <c r="F301" s="2">
        <v>0</v>
      </c>
      <c r="G301" s="3">
        <f t="shared" si="12"/>
        <v>406.59300000000002</v>
      </c>
      <c r="H301" s="3">
        <f t="shared" si="13"/>
        <v>0.56999999999995765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55684.450000000004</v>
      </c>
      <c r="D355" s="2">
        <f>'PR-RAS'!E360</f>
        <v>86289.73000000001</v>
      </c>
      <c r="E355" s="2">
        <v>0</v>
      </c>
      <c r="F355" s="2">
        <v>0</v>
      </c>
      <c r="G355" s="3">
        <f t="shared" si="12"/>
        <v>80805.424140000003</v>
      </c>
      <c r="H355" s="3">
        <f t="shared" si="13"/>
        <v>0.7199999999938882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40684.450000000004</v>
      </c>
      <c r="D368" s="2">
        <f>'PR-RAS'!E373</f>
        <v>65289.94</v>
      </c>
      <c r="E368" s="2">
        <v>0</v>
      </c>
      <c r="F368" s="2">
        <v>0</v>
      </c>
      <c r="G368" s="3">
        <f t="shared" si="12"/>
        <v>62854.009110000006</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625</v>
      </c>
      <c r="D369" s="2">
        <f>'PR-RAS'!E374</f>
        <v>0</v>
      </c>
      <c r="E369" s="2">
        <v>0</v>
      </c>
      <c r="F369" s="2">
        <v>0</v>
      </c>
      <c r="G369" s="3">
        <f t="shared" si="12"/>
        <v>230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625</v>
      </c>
      <c r="D373" s="2">
        <f>'PR-RAS'!E378</f>
        <v>0</v>
      </c>
      <c r="E373" s="2">
        <v>0</v>
      </c>
      <c r="F373" s="2">
        <v>0</v>
      </c>
      <c r="G373" s="3">
        <f t="shared" si="12"/>
        <v>232.5</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23023.520000000004</v>
      </c>
      <c r="D374" s="2">
        <f>'PR-RAS'!E379</f>
        <v>30156.340000000004</v>
      </c>
      <c r="E374" s="2">
        <v>0</v>
      </c>
      <c r="F374" s="2">
        <v>0</v>
      </c>
      <c r="G374" s="3">
        <f t="shared" si="12"/>
        <v>31084.402600000005</v>
      </c>
      <c r="H374" s="3">
        <f t="shared" si="13"/>
        <v>0.81999999999970896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13330.01</v>
      </c>
      <c r="D375" s="2">
        <f>'PR-RAS'!E380</f>
        <v>5906.13</v>
      </c>
      <c r="E375" s="2">
        <v>0</v>
      </c>
      <c r="F375" s="2">
        <v>0</v>
      </c>
      <c r="G375" s="3">
        <f t="shared" si="12"/>
        <v>9403.2089799999994</v>
      </c>
      <c r="H375" s="3">
        <f t="shared" si="13"/>
        <v>0.14000000000032742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11039.2</v>
      </c>
      <c r="E376" s="2">
        <v>0</v>
      </c>
      <c r="F376" s="2">
        <v>0</v>
      </c>
      <c r="G376" s="3">
        <f t="shared" si="12"/>
        <v>8279.4000000000015</v>
      </c>
      <c r="H376" s="3">
        <f t="shared" si="13"/>
        <v>0.2000000000007276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5947</v>
      </c>
      <c r="D377" s="2">
        <f>'PR-RAS'!E382</f>
        <v>7499.95</v>
      </c>
      <c r="E377" s="2">
        <v>0</v>
      </c>
      <c r="F377" s="2">
        <v>0</v>
      </c>
      <c r="G377" s="3">
        <f t="shared" si="12"/>
        <v>7876.0344000000005</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3031.51</v>
      </c>
      <c r="D380" s="2">
        <f>'PR-RAS'!E385</f>
        <v>595</v>
      </c>
      <c r="E380" s="2">
        <v>0</v>
      </c>
      <c r="F380" s="2">
        <v>0</v>
      </c>
      <c r="G380" s="3">
        <f t="shared" si="12"/>
        <v>1599.9522900000002</v>
      </c>
      <c r="H380" s="3">
        <f t="shared" si="13"/>
        <v>0.48999999999978172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715</v>
      </c>
      <c r="D381" s="2">
        <f>'PR-RAS'!E386</f>
        <v>5116.0600000000004</v>
      </c>
      <c r="E381" s="2">
        <v>0</v>
      </c>
      <c r="F381" s="2">
        <v>0</v>
      </c>
      <c r="G381" s="3">
        <f t="shared" si="12"/>
        <v>4159.9056</v>
      </c>
      <c r="H381" s="3">
        <f t="shared" si="13"/>
        <v>6.0000000000400178E-2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17035.93</v>
      </c>
      <c r="D388" s="2">
        <f>'PR-RAS'!E393</f>
        <v>35133.599999999999</v>
      </c>
      <c r="E388" s="2">
        <v>0</v>
      </c>
      <c r="F388" s="2">
        <v>0</v>
      </c>
      <c r="G388" s="3">
        <f t="shared" si="12"/>
        <v>33786.311310000005</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17035.93</v>
      </c>
      <c r="D389" s="2">
        <f>'PR-RAS'!E394</f>
        <v>35133.599999999999</v>
      </c>
      <c r="E389" s="2">
        <v>0</v>
      </c>
      <c r="F389" s="2">
        <v>0</v>
      </c>
      <c r="G389" s="3">
        <f t="shared" si="12"/>
        <v>33873.614440000005</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15000</v>
      </c>
      <c r="D407" s="2">
        <f>'PR-RAS'!E412</f>
        <v>20999.79</v>
      </c>
      <c r="E407" s="2">
        <v>0</v>
      </c>
      <c r="F407" s="2">
        <v>0</v>
      </c>
      <c r="G407" s="3">
        <f t="shared" si="12"/>
        <v>23141.829480000004</v>
      </c>
      <c r="H407" s="3">
        <f t="shared" si="13"/>
        <v>0.20999999999912689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15000</v>
      </c>
      <c r="D408" s="2">
        <f>'PR-RAS'!E413</f>
        <v>20999.79</v>
      </c>
      <c r="E408" s="2">
        <v>0</v>
      </c>
      <c r="F408" s="2">
        <v>0</v>
      </c>
      <c r="G408" s="3">
        <f t="shared" si="12"/>
        <v>23198.82906</v>
      </c>
      <c r="H408" s="3">
        <f t="shared" si="13"/>
        <v>0.20999999999912689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55684.450000000004</v>
      </c>
      <c r="D413" s="2">
        <f>'PR-RAS'!E418</f>
        <v>86289.73000000001</v>
      </c>
      <c r="E413" s="2">
        <v>0</v>
      </c>
      <c r="F413" s="2">
        <v>0</v>
      </c>
      <c r="G413" s="3">
        <f t="shared" si="12"/>
        <v>94044.730920000002</v>
      </c>
      <c r="H413" s="3">
        <f t="shared" si="13"/>
        <v>0.7199999999938882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2601627.7800000003</v>
      </c>
      <c r="D417" s="2">
        <f>'PR-RAS'!E422</f>
        <v>2842954.22</v>
      </c>
      <c r="E417" s="2">
        <v>0</v>
      </c>
      <c r="F417" s="2">
        <v>0</v>
      </c>
      <c r="G417" s="3">
        <f t="shared" si="12"/>
        <v>3447615.06752</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2590450.8299999996</v>
      </c>
      <c r="D418" s="2">
        <f>'PR-RAS'!E423</f>
        <v>3041221.4200000004</v>
      </c>
      <c r="E418" s="2">
        <v>0</v>
      </c>
      <c r="F418" s="2">
        <v>0</v>
      </c>
      <c r="G418" s="3">
        <f t="shared" si="12"/>
        <v>3616596.6603899999</v>
      </c>
      <c r="H418" s="3">
        <f t="shared" si="13"/>
        <v>0.59000000078231096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11176.950000000652</v>
      </c>
      <c r="D419" s="2">
        <f>'PR-RAS'!E424</f>
        <v>0</v>
      </c>
      <c r="E419" s="2">
        <v>0</v>
      </c>
      <c r="F419" s="2">
        <v>0</v>
      </c>
      <c r="G419" s="3">
        <f t="shared" si="12"/>
        <v>4671.9651000002723</v>
      </c>
      <c r="H419" s="3">
        <f t="shared" si="13"/>
        <v>4.9999999348074198E-2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198267.20000000019</v>
      </c>
      <c r="E420" s="2">
        <v>0</v>
      </c>
      <c r="F420" s="2">
        <v>0</v>
      </c>
      <c r="G420" s="3">
        <f t="shared" si="12"/>
        <v>166147.91360000015</v>
      </c>
      <c r="H420" s="3">
        <f t="shared" si="13"/>
        <v>0.20000000018626451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5656.76</v>
      </c>
      <c r="D421" s="2">
        <f>'PR-RAS'!E426</f>
        <v>16494.36</v>
      </c>
      <c r="E421" s="2">
        <v>0</v>
      </c>
      <c r="F421" s="2">
        <v>0</v>
      </c>
      <c r="G421" s="3">
        <f t="shared" si="12"/>
        <v>16231.1016</v>
      </c>
      <c r="H421" s="3">
        <f t="shared" si="13"/>
        <v>0.6000000000003638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7135.88</v>
      </c>
      <c r="D423" s="2">
        <f>'PR-RAS'!E428</f>
        <v>192020.61</v>
      </c>
      <c r="E423" s="2">
        <v>0</v>
      </c>
      <c r="F423" s="2">
        <v>0</v>
      </c>
      <c r="G423" s="3">
        <f t="shared" si="12"/>
        <v>165076.73619999998</v>
      </c>
      <c r="H423" s="3">
        <f t="shared" si="13"/>
        <v>0.5100000000138607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2601627.7800000003</v>
      </c>
      <c r="D637" s="2">
        <f>'PR-RAS'!E643</f>
        <v>2842954.22</v>
      </c>
      <c r="E637" s="2">
        <v>0</v>
      </c>
      <c r="F637" s="2">
        <v>0</v>
      </c>
      <c r="G637" s="3">
        <f t="shared" si="14"/>
        <v>5270873.0359200006</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2590450.8299999996</v>
      </c>
      <c r="D638" s="2">
        <f>'PR-RAS'!E644</f>
        <v>3041221.4200000004</v>
      </c>
      <c r="E638" s="2">
        <v>0</v>
      </c>
      <c r="F638" s="2">
        <v>0</v>
      </c>
      <c r="G638" s="3">
        <f t="shared" si="14"/>
        <v>5524633.26779</v>
      </c>
      <c r="H638" s="3">
        <f t="shared" si="15"/>
        <v>0.59000000078231096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11176.950000000652</v>
      </c>
      <c r="D639" s="2">
        <f>'PR-RAS'!E645</f>
        <v>0</v>
      </c>
      <c r="E639" s="2">
        <v>0</v>
      </c>
      <c r="F639" s="2">
        <v>0</v>
      </c>
      <c r="G639" s="3">
        <f t="shared" si="14"/>
        <v>7130.8941000004161</v>
      </c>
      <c r="H639" s="3">
        <f t="shared" si="15"/>
        <v>4.9999999348074198E-2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198267.20000000019</v>
      </c>
      <c r="E640" s="2">
        <v>0</v>
      </c>
      <c r="F640" s="2">
        <v>0</v>
      </c>
      <c r="G640" s="3">
        <f t="shared" si="14"/>
        <v>253385.48160000023</v>
      </c>
      <c r="H640" s="3">
        <f t="shared" si="15"/>
        <v>0.20000000018626451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5656.76</v>
      </c>
      <c r="D641" s="2">
        <f>'PR-RAS'!E647</f>
        <v>16494.36</v>
      </c>
      <c r="E641" s="2">
        <v>0</v>
      </c>
      <c r="F641" s="2">
        <v>0</v>
      </c>
      <c r="G641" s="3">
        <f t="shared" si="14"/>
        <v>24733.107200000002</v>
      </c>
      <c r="H641" s="3">
        <f t="shared" si="15"/>
        <v>0.6000000000003638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16833.710000000654</v>
      </c>
      <c r="D643" s="2">
        <f>'PR-RAS'!E649</f>
        <v>0</v>
      </c>
      <c r="E643" s="2">
        <v>0</v>
      </c>
      <c r="F643" s="2">
        <v>0</v>
      </c>
      <c r="G643" s="3">
        <f t="shared" si="14"/>
        <v>10807.241820000419</v>
      </c>
      <c r="H643" s="3">
        <f t="shared" si="15"/>
        <v>0.28999999934603693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181772.8400000002</v>
      </c>
      <c r="E644" s="2">
        <v>0</v>
      </c>
      <c r="F644" s="2">
        <v>0</v>
      </c>
      <c r="G644" s="3">
        <f t="shared" si="14"/>
        <v>233759.87224000026</v>
      </c>
      <c r="H644" s="3">
        <f t="shared" si="15"/>
        <v>0.15999999979976565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191551.85</v>
      </c>
      <c r="D645" s="2">
        <f>'PR-RAS'!E651</f>
        <v>0</v>
      </c>
      <c r="E645" s="2">
        <v>0</v>
      </c>
      <c r="F645" s="2">
        <v>0</v>
      </c>
      <c r="G645" s="3">
        <f t="shared" si="14"/>
        <v>123359.39140000001</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97</v>
      </c>
      <c r="D651" s="2">
        <f>'PR-RAS'!E658</f>
        <v>99</v>
      </c>
      <c r="E651" s="2">
        <v>0</v>
      </c>
      <c r="F651" s="2">
        <v>0</v>
      </c>
      <c r="G651" s="3">
        <f t="shared" si="14"/>
        <v>191.75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93</v>
      </c>
      <c r="D653" s="2">
        <f>'PR-RAS'!E660</f>
        <v>94</v>
      </c>
      <c r="E653" s="2">
        <v>0</v>
      </c>
      <c r="F653" s="2">
        <v>0</v>
      </c>
      <c r="G653" s="3">
        <f t="shared" si="14"/>
        <v>183.21200000000002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2068911.96</v>
      </c>
      <c r="D676" s="2">
        <f>'PR-RAS'!E683</f>
        <v>2247364.7400000002</v>
      </c>
      <c r="E676" s="2">
        <v>0</v>
      </c>
      <c r="F676" s="2">
        <v>0</v>
      </c>
      <c r="G676" s="3">
        <f t="shared" si="14"/>
        <v>4430457.972000001</v>
      </c>
      <c r="H676" s="3">
        <f t="shared" si="15"/>
        <v>0.29999999981373549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51165.62</v>
      </c>
      <c r="D678" s="2">
        <f>'PR-RAS'!E685</f>
        <v>34117.99</v>
      </c>
      <c r="E678" s="2">
        <v>0</v>
      </c>
      <c r="F678" s="2">
        <v>0</v>
      </c>
      <c r="G678" s="3">
        <f t="shared" si="14"/>
        <v>80834.883200000011</v>
      </c>
      <c r="H678" s="3">
        <f t="shared" si="15"/>
        <v>0.38999999999941792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3013.56</v>
      </c>
      <c r="E695" s="2">
        <v>0</v>
      </c>
      <c r="F695" s="2">
        <v>0</v>
      </c>
      <c r="G695" s="3">
        <f t="shared" si="14"/>
        <v>4182.8212799999992</v>
      </c>
      <c r="H695" s="3">
        <f t="shared" si="15"/>
        <v>0.44000000000005457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5089.59</v>
      </c>
      <c r="E700" s="2">
        <v>0</v>
      </c>
      <c r="F700" s="2">
        <v>0</v>
      </c>
      <c r="G700" s="3">
        <f t="shared" si="14"/>
        <v>7115.2468199999994</v>
      </c>
      <c r="H700" s="3">
        <f t="shared" si="15"/>
        <v>0.40999999999985448</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55832.17</v>
      </c>
      <c r="D717" s="2">
        <f>'PR-RAS'!E724</f>
        <v>60151.44</v>
      </c>
      <c r="E717" s="2">
        <v>0</v>
      </c>
      <c r="F717" s="2">
        <v>0</v>
      </c>
      <c r="G717" s="3">
        <f t="shared" si="14"/>
        <v>126112.69579999999</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9627.84</v>
      </c>
      <c r="E725" s="2">
        <v>0</v>
      </c>
      <c r="F725" s="2">
        <v>0</v>
      </c>
      <c r="G725" s="3">
        <f t="shared" si="14"/>
        <v>13941.11232</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2648.64</v>
      </c>
      <c r="E726" s="2">
        <v>0</v>
      </c>
      <c r="F726" s="2">
        <v>0</v>
      </c>
      <c r="G726" s="3">
        <f t="shared" si="14"/>
        <v>6080.8360000000002</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41953.34</v>
      </c>
      <c r="D727" s="2">
        <f>'PR-RAS'!E734</f>
        <v>49238.71</v>
      </c>
      <c r="E727" s="2">
        <v>0</v>
      </c>
      <c r="F727" s="2">
        <v>0</v>
      </c>
      <c r="G727" s="3">
        <f t="shared" si="14"/>
        <v>101952.73176000001</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5496.35</v>
      </c>
      <c r="E729" s="2">
        <v>0</v>
      </c>
      <c r="F729" s="2">
        <v>0</v>
      </c>
      <c r="G729" s="3">
        <f t="shared" si="14"/>
        <v>8066.4584000000004</v>
      </c>
      <c r="H729" s="3">
        <f t="shared" si="15"/>
        <v>0.75000000000036948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2212.83</v>
      </c>
      <c r="D731" s="2">
        <f>'PR-RAS'!E738</f>
        <v>2329.87</v>
      </c>
      <c r="E731" s="2">
        <v>0</v>
      </c>
      <c r="F731" s="2">
        <v>0</v>
      </c>
      <c r="G731" s="3">
        <f t="shared" si="14"/>
        <v>5016.9760999999999</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3178.53</v>
      </c>
      <c r="D843" s="2">
        <f>'PR-RAS'!E850</f>
        <v>3561.44</v>
      </c>
      <c r="E843" s="2">
        <v>0</v>
      </c>
      <c r="F843" s="2">
        <v>0</v>
      </c>
      <c r="G843" s="3">
        <f t="shared" si="34"/>
        <v>8673.7872200000002</v>
      </c>
      <c r="H843" s="3">
        <f t="shared" si="35"/>
        <v>0.90999999999985448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71399</v>
      </c>
      <c r="D848" s="2">
        <f>'PR-RAS'!E855</f>
        <v>68736.800000000003</v>
      </c>
      <c r="E848" s="2">
        <v>0</v>
      </c>
      <c r="F848" s="2">
        <v>0</v>
      </c>
      <c r="G848" s="3">
        <f t="shared" si="34"/>
        <v>176915.09220000001</v>
      </c>
      <c r="H848" s="3">
        <f t="shared" si="35"/>
        <v>0.19999999999708962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1837346.2599999998</v>
      </c>
      <c r="D1011" s="7">
        <f>BILANCA!E6</f>
        <v>1866014.1999999997</v>
      </c>
      <c r="E1011" s="7">
        <v>0</v>
      </c>
      <c r="F1011" s="7">
        <v>0</v>
      </c>
      <c r="G1011" s="8">
        <f t="shared" ref="G1011:G1306" si="38">B1011/1000*C1011+B1011/500*D1011</f>
        <v>5569.3746599999995</v>
      </c>
      <c r="H1011" s="8">
        <f t="shared" si="35"/>
        <v>0.45999999949708581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1596466.8599999999</v>
      </c>
      <c r="D1012" s="2">
        <f>BILANCA!E7</f>
        <v>1626300.4099999997</v>
      </c>
      <c r="E1012" s="2">
        <v>0</v>
      </c>
      <c r="F1012" s="2">
        <v>0</v>
      </c>
      <c r="G1012" s="3">
        <f t="shared" si="38"/>
        <v>9698.1353600000002</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352797.13</v>
      </c>
      <c r="D1013" s="2">
        <f>BILANCA!E8</f>
        <v>352797.13</v>
      </c>
      <c r="E1013" s="2">
        <v>0</v>
      </c>
      <c r="F1013" s="2">
        <v>0</v>
      </c>
      <c r="G1013" s="3">
        <f t="shared" si="38"/>
        <v>3175.1741700000002</v>
      </c>
      <c r="H1013" s="3">
        <f t="shared" si="35"/>
        <v>0.26000000000931323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352797.13</v>
      </c>
      <c r="D1014" s="2">
        <f>BILANCA!E9</f>
        <v>352797.13</v>
      </c>
      <c r="E1014" s="2">
        <v>0</v>
      </c>
      <c r="F1014" s="2">
        <v>0</v>
      </c>
      <c r="G1014" s="3">
        <f t="shared" si="38"/>
        <v>4233.5655600000009</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1243669.73</v>
      </c>
      <c r="D1017" s="2">
        <f>BILANCA!E12</f>
        <v>1273503.2799999998</v>
      </c>
      <c r="E1017" s="2">
        <v>0</v>
      </c>
      <c r="F1017" s="2">
        <v>0</v>
      </c>
      <c r="G1017" s="3">
        <f t="shared" si="38"/>
        <v>26534.734029999996</v>
      </c>
      <c r="H1017" s="3">
        <f t="shared" si="35"/>
        <v>0.54999999981373549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1002469.4099999999</v>
      </c>
      <c r="D1018" s="2">
        <f>BILANCA!E13</f>
        <v>1001949.4</v>
      </c>
      <c r="E1018" s="2">
        <v>0</v>
      </c>
      <c r="F1018" s="2">
        <v>0</v>
      </c>
      <c r="G1018" s="3">
        <f t="shared" si="38"/>
        <v>24050.945680000001</v>
      </c>
      <c r="H1018" s="3">
        <f t="shared" si="35"/>
        <v>0.80999999993946403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1794998.47</v>
      </c>
      <c r="D1020" s="2">
        <f>BILANCA!E15</f>
        <v>1815998.26</v>
      </c>
      <c r="E1020" s="2">
        <v>0</v>
      </c>
      <c r="F1020" s="2">
        <v>0</v>
      </c>
      <c r="G1020" s="3">
        <f t="shared" si="38"/>
        <v>54269.9499</v>
      </c>
      <c r="H1020" s="3">
        <f t="shared" si="35"/>
        <v>0.72999999998137355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625</v>
      </c>
      <c r="D1022" s="2">
        <f>BILANCA!E17</f>
        <v>625</v>
      </c>
      <c r="E1022" s="2">
        <v>0</v>
      </c>
      <c r="F1022" s="2">
        <v>0</v>
      </c>
      <c r="G1022" s="3">
        <f t="shared" si="38"/>
        <v>22.5</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793154.06</v>
      </c>
      <c r="D1023" s="2">
        <f>BILANCA!E18</f>
        <v>814673.86</v>
      </c>
      <c r="E1023" s="2">
        <v>0</v>
      </c>
      <c r="F1023" s="2">
        <v>0</v>
      </c>
      <c r="G1023" s="3">
        <f t="shared" si="38"/>
        <v>31492.523139999998</v>
      </c>
      <c r="H1023" s="3">
        <f t="shared" si="35"/>
        <v>0.20000000006984919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32871.369999999995</v>
      </c>
      <c r="D1024" s="2">
        <f>BILANCA!E19</f>
        <v>90473.959999999963</v>
      </c>
      <c r="E1024" s="2">
        <v>0</v>
      </c>
      <c r="F1024" s="2">
        <v>0</v>
      </c>
      <c r="G1024" s="3">
        <f t="shared" si="38"/>
        <v>2993.4700599999992</v>
      </c>
      <c r="H1024" s="3">
        <f t="shared" si="35"/>
        <v>0.41000000003259629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430890.71</v>
      </c>
      <c r="D1025" s="2">
        <f>BILANCA!E20</f>
        <v>436796.84</v>
      </c>
      <c r="E1025" s="2">
        <v>0</v>
      </c>
      <c r="F1025" s="2">
        <v>0</v>
      </c>
      <c r="G1025" s="3">
        <f t="shared" si="38"/>
        <v>19567.26585</v>
      </c>
      <c r="H1025" s="3">
        <f t="shared" si="35"/>
        <v>0.44999999995343387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21336.74</v>
      </c>
      <c r="D1026" s="2">
        <f>BILANCA!E21</f>
        <v>32375.94</v>
      </c>
      <c r="E1026" s="2">
        <v>0</v>
      </c>
      <c r="F1026" s="2">
        <v>0</v>
      </c>
      <c r="G1026" s="3">
        <f t="shared" si="38"/>
        <v>1377.4179200000001</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19590.32</v>
      </c>
      <c r="D1027" s="2">
        <f>BILANCA!E22</f>
        <v>27090.27</v>
      </c>
      <c r="E1027" s="2">
        <v>0</v>
      </c>
      <c r="F1027" s="2">
        <v>0</v>
      </c>
      <c r="G1027" s="3">
        <f t="shared" si="38"/>
        <v>1254.1046200000001</v>
      </c>
      <c r="H1027" s="3">
        <f t="shared" si="35"/>
        <v>0.59000000000014552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34468.94</v>
      </c>
      <c r="D1030" s="2">
        <f>BILANCA!E25</f>
        <v>35063.94</v>
      </c>
      <c r="E1030" s="2">
        <v>0</v>
      </c>
      <c r="F1030" s="2">
        <v>0</v>
      </c>
      <c r="G1030" s="3">
        <f t="shared" si="38"/>
        <v>2091.9364</v>
      </c>
      <c r="H1030" s="3">
        <f t="shared" si="35"/>
        <v>0.11999999999534339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95668.14</v>
      </c>
      <c r="D1031" s="2">
        <f>BILANCA!E26</f>
        <v>100784.2</v>
      </c>
      <c r="E1031" s="2">
        <v>0</v>
      </c>
      <c r="F1031" s="2">
        <v>0</v>
      </c>
      <c r="G1031" s="3">
        <f t="shared" si="38"/>
        <v>6241.9673400000011</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569083.48</v>
      </c>
      <c r="D1033" s="2">
        <f>BILANCA!E28</f>
        <v>541637.23</v>
      </c>
      <c r="E1033" s="2">
        <v>0</v>
      </c>
      <c r="F1033" s="2">
        <v>0</v>
      </c>
      <c r="G1033" s="3">
        <f t="shared" si="38"/>
        <v>38004.232619999995</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208328.95</v>
      </c>
      <c r="D1040" s="2">
        <f>BILANCA!E35</f>
        <v>181079.91999999998</v>
      </c>
      <c r="E1040" s="2">
        <v>0</v>
      </c>
      <c r="F1040" s="2">
        <v>0</v>
      </c>
      <c r="G1040" s="3">
        <f t="shared" si="38"/>
        <v>17114.663699999997</v>
      </c>
      <c r="H1040" s="3">
        <f t="shared" si="35"/>
        <v>0.13000000000465661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208328.95</v>
      </c>
      <c r="D1041" s="2">
        <f>BILANCA!E36</f>
        <v>243462.55</v>
      </c>
      <c r="E1041" s="2">
        <v>0</v>
      </c>
      <c r="F1041" s="2">
        <v>0</v>
      </c>
      <c r="G1041" s="3">
        <f t="shared" si="38"/>
        <v>21552.875550000001</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62382.63</v>
      </c>
      <c r="E1045" s="2">
        <v>0</v>
      </c>
      <c r="F1045" s="2">
        <v>0</v>
      </c>
      <c r="G1045" s="3">
        <f t="shared" si="38"/>
        <v>4366.7840999999999</v>
      </c>
      <c r="H1045" s="3">
        <f t="shared" si="35"/>
        <v>0.37000000000261934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61283.26</v>
      </c>
      <c r="D1059" s="2">
        <f>BILANCA!E54</f>
        <v>61582.05</v>
      </c>
      <c r="E1059" s="2">
        <v>0</v>
      </c>
      <c r="F1059" s="2">
        <v>0</v>
      </c>
      <c r="G1059" s="3">
        <f t="shared" si="38"/>
        <v>9037.9206400000003</v>
      </c>
      <c r="H1059" s="3">
        <f t="shared" si="35"/>
        <v>0.31000000000494765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61283.26</v>
      </c>
      <c r="D1060" s="2">
        <f>BILANCA!E55</f>
        <v>61582.05</v>
      </c>
      <c r="E1060" s="2">
        <v>0</v>
      </c>
      <c r="F1060" s="2">
        <v>0</v>
      </c>
      <c r="G1060" s="3">
        <f t="shared" si="38"/>
        <v>9222.3680000000022</v>
      </c>
      <c r="H1060" s="3">
        <f t="shared" si="35"/>
        <v>0.31000000000494765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240879.40000000002</v>
      </c>
      <c r="D1074" s="2">
        <f>BILANCA!E69</f>
        <v>239713.79</v>
      </c>
      <c r="E1074" s="2">
        <v>0</v>
      </c>
      <c r="F1074" s="2">
        <v>0</v>
      </c>
      <c r="G1074" s="3">
        <f t="shared" si="38"/>
        <v>46099.646720000004</v>
      </c>
      <c r="H1074" s="3">
        <f t="shared" si="35"/>
        <v>0.61000000001513399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8577.369999999999</v>
      </c>
      <c r="D1087" s="2">
        <f>BILANCA!E82</f>
        <v>10187.129999999999</v>
      </c>
      <c r="E1087" s="2">
        <v>0</v>
      </c>
      <c r="F1087" s="2">
        <v>0</v>
      </c>
      <c r="G1087" s="3">
        <f t="shared" si="38"/>
        <v>2229.2755099999999</v>
      </c>
      <c r="H1087" s="3">
        <f t="shared" si="35"/>
        <v>0.49999999999818101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56.71</v>
      </c>
      <c r="D1090" s="2">
        <f>BILANCA!E85</f>
        <v>56.71</v>
      </c>
      <c r="E1090" s="2">
        <v>0</v>
      </c>
      <c r="F1090" s="2">
        <v>0</v>
      </c>
      <c r="G1090" s="3">
        <f t="shared" si="38"/>
        <v>13.610400000000002</v>
      </c>
      <c r="H1090" s="3">
        <f t="shared" si="35"/>
        <v>0.57999999999999829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8520.66</v>
      </c>
      <c r="D1092" s="2">
        <f>BILANCA!E87</f>
        <v>10130.42</v>
      </c>
      <c r="E1092" s="2">
        <v>0</v>
      </c>
      <c r="F1092" s="2">
        <v>0</v>
      </c>
      <c r="G1092" s="3">
        <f t="shared" si="38"/>
        <v>2360.0830000000001</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40750.18</v>
      </c>
      <c r="D1152" s="2">
        <f>BILANCA!E147</f>
        <v>229526.66</v>
      </c>
      <c r="E1152" s="2">
        <v>0</v>
      </c>
      <c r="F1152" s="2">
        <v>0</v>
      </c>
      <c r="G1152" s="3">
        <f t="shared" si="38"/>
        <v>70972.096999999994</v>
      </c>
      <c r="H1152" s="3">
        <f t="shared" si="41"/>
        <v>0.51999999999679858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2.54</v>
      </c>
      <c r="D1153" s="2">
        <f>BILANCA!E148</f>
        <v>2.54</v>
      </c>
      <c r="E1153" s="2">
        <v>0</v>
      </c>
      <c r="F1153" s="2">
        <v>0</v>
      </c>
      <c r="G1153" s="3">
        <f t="shared" si="38"/>
        <v>1.0896599999999999</v>
      </c>
      <c r="H1153" s="3">
        <f t="shared" si="41"/>
        <v>0.91999999999999993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185628.68</v>
      </c>
      <c r="E1155" s="2">
        <v>0</v>
      </c>
      <c r="F1155" s="2">
        <v>0</v>
      </c>
      <c r="G1155" s="3">
        <f t="shared" si="38"/>
        <v>53832.317199999998</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185628.68</v>
      </c>
      <c r="E1161" s="2">
        <v>0</v>
      </c>
      <c r="F1161" s="2">
        <v>0</v>
      </c>
      <c r="G1161" s="3">
        <f t="shared" si="38"/>
        <v>56059.861359999995</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7034.7</v>
      </c>
      <c r="D1165" s="2">
        <f>BILANCA!E160</f>
        <v>5649.32</v>
      </c>
      <c r="E1165" s="2">
        <v>0</v>
      </c>
      <c r="F1165" s="2">
        <v>0</v>
      </c>
      <c r="G1165" s="3">
        <f t="shared" si="38"/>
        <v>2841.6677</v>
      </c>
      <c r="H1165" s="3">
        <f t="shared" si="41"/>
        <v>0.61999999999989086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24.15</v>
      </c>
      <c r="D1166" s="2">
        <f>BILANCA!E161</f>
        <v>665.58</v>
      </c>
      <c r="E1166" s="2">
        <v>0</v>
      </c>
      <c r="F1166" s="2">
        <v>0</v>
      </c>
      <c r="G1166" s="3">
        <f t="shared" si="38"/>
        <v>211.42836000000003</v>
      </c>
      <c r="H1166" s="3">
        <f t="shared" si="41"/>
        <v>0.56999999999995765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33688.79</v>
      </c>
      <c r="D1167" s="2">
        <f>BILANCA!E162</f>
        <v>37580.54</v>
      </c>
      <c r="E1167" s="2">
        <v>0</v>
      </c>
      <c r="F1167" s="2">
        <v>0</v>
      </c>
      <c r="G1167" s="3">
        <f t="shared" si="38"/>
        <v>17089.42959</v>
      </c>
      <c r="H1167" s="3">
        <f t="shared" si="41"/>
        <v>0.66999999999825377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191551.85</v>
      </c>
      <c r="D1176" s="2">
        <f>BILANCA!E171</f>
        <v>0</v>
      </c>
      <c r="E1176" s="2">
        <v>0</v>
      </c>
      <c r="F1176" s="2">
        <v>0</v>
      </c>
      <c r="G1176" s="3">
        <f t="shared" si="38"/>
        <v>31797.607100000001</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191551.85</v>
      </c>
      <c r="D1179" s="2">
        <f>BILANCA!E174</f>
        <v>0</v>
      </c>
      <c r="E1179" s="2">
        <v>0</v>
      </c>
      <c r="F1179" s="2">
        <v>0</v>
      </c>
      <c r="G1179" s="3">
        <f t="shared" si="38"/>
        <v>32372.262650000004</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1837346.26</v>
      </c>
      <c r="D1180" s="2">
        <f>BILANCA!E176</f>
        <v>1866014.2</v>
      </c>
      <c r="E1180" s="2">
        <v>0</v>
      </c>
      <c r="F1180" s="2">
        <v>0</v>
      </c>
      <c r="G1180" s="3">
        <f t="shared" si="38"/>
        <v>946793.69219999993</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216909.8</v>
      </c>
      <c r="D1181" s="2">
        <f>BILANCA!E177</f>
        <v>229466.01</v>
      </c>
      <c r="E1181" s="2">
        <v>0</v>
      </c>
      <c r="F1181" s="2">
        <v>0</v>
      </c>
      <c r="G1181" s="3">
        <f t="shared" si="38"/>
        <v>115568.95122000002</v>
      </c>
      <c r="H1181" s="3">
        <f t="shared" si="41"/>
        <v>0.21000000002095476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215535.15</v>
      </c>
      <c r="D1182" s="2">
        <f>BILANCA!E178</f>
        <v>217293.34</v>
      </c>
      <c r="E1182" s="2">
        <v>0</v>
      </c>
      <c r="F1182" s="2">
        <v>0</v>
      </c>
      <c r="G1182" s="3">
        <f t="shared" si="38"/>
        <v>111820.95475999998</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183951.28</v>
      </c>
      <c r="D1183" s="2">
        <f>BILANCA!E179</f>
        <v>193368.27</v>
      </c>
      <c r="E1183" s="2">
        <v>0</v>
      </c>
      <c r="F1183" s="2">
        <v>0</v>
      </c>
      <c r="G1183" s="3">
        <f t="shared" si="38"/>
        <v>98728.992859999984</v>
      </c>
      <c r="H1183" s="3">
        <f t="shared" si="41"/>
        <v>0.54999999998835847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24305.98</v>
      </c>
      <c r="D1184" s="2">
        <f>BILANCA!E180</f>
        <v>23560.26</v>
      </c>
      <c r="E1184" s="2">
        <v>0</v>
      </c>
      <c r="F1184" s="2">
        <v>0</v>
      </c>
      <c r="G1184" s="3">
        <f t="shared" si="38"/>
        <v>12428.210999999998</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6.12</v>
      </c>
      <c r="D1185" s="2">
        <f>BILANCA!E181</f>
        <v>6.12</v>
      </c>
      <c r="E1185" s="2">
        <v>0</v>
      </c>
      <c r="F1185" s="2">
        <v>0</v>
      </c>
      <c r="G1185" s="3">
        <f t="shared" si="38"/>
        <v>3.2130000000000001</v>
      </c>
      <c r="H1185" s="3">
        <f t="shared" si="41"/>
        <v>0.24000000000000021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6.12</v>
      </c>
      <c r="D1188" s="2">
        <f>BILANCA!E184</f>
        <v>6.12</v>
      </c>
      <c r="E1188" s="2">
        <v>0</v>
      </c>
      <c r="F1188" s="2">
        <v>0</v>
      </c>
      <c r="G1188" s="3">
        <f t="shared" si="38"/>
        <v>3.2680799999999994</v>
      </c>
      <c r="H1188" s="3">
        <f t="shared" si="41"/>
        <v>0.24000000000000021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321.56</v>
      </c>
      <c r="D1198" s="2">
        <f>BILANCA!E194</f>
        <v>358.69</v>
      </c>
      <c r="E1198" s="2">
        <v>0</v>
      </c>
      <c r="F1198" s="2">
        <v>0</v>
      </c>
      <c r="G1198" s="3">
        <f t="shared" si="38"/>
        <v>195.32071999999999</v>
      </c>
      <c r="H1198" s="3">
        <f t="shared" si="41"/>
        <v>0.75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6950.21</v>
      </c>
      <c r="D1200" s="2">
        <f>BILANCA!E196</f>
        <v>0</v>
      </c>
      <c r="E1200" s="2">
        <v>0</v>
      </c>
      <c r="F1200" s="2">
        <v>0</v>
      </c>
      <c r="G1200" s="3">
        <f t="shared" si="38"/>
        <v>1320.5399</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1374.65</v>
      </c>
      <c r="D1201" s="2">
        <f>BILANCA!E197</f>
        <v>1612.5</v>
      </c>
      <c r="E1201" s="2">
        <v>0</v>
      </c>
      <c r="F1201" s="2">
        <v>0</v>
      </c>
      <c r="G1201" s="3">
        <f t="shared" si="38"/>
        <v>878.53314999999998</v>
      </c>
      <c r="H1201" s="3">
        <f t="shared" si="41"/>
        <v>0.84999999999990905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1374.65</v>
      </c>
      <c r="D1203" s="2">
        <f>BILANCA!E199</f>
        <v>1612.5</v>
      </c>
      <c r="E1203" s="2">
        <v>0</v>
      </c>
      <c r="F1203" s="2">
        <v>0</v>
      </c>
      <c r="G1203" s="3">
        <f t="shared" si="44"/>
        <v>887.73245000000009</v>
      </c>
      <c r="H1203" s="3">
        <f t="shared" si="45"/>
        <v>0.84999999999990905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10560.17</v>
      </c>
      <c r="E1251" s="2">
        <v>0</v>
      </c>
      <c r="F1251" s="2">
        <v>0</v>
      </c>
      <c r="G1251" s="3">
        <f>B1251/1000*C1251+B1251/500*D1251</f>
        <v>5090.0019400000001</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1620436.46</v>
      </c>
      <c r="D1255" s="2">
        <f>BILANCA!E251</f>
        <v>1636548.19</v>
      </c>
      <c r="E1255" s="2">
        <v>0</v>
      </c>
      <c r="F1255" s="2">
        <v>0</v>
      </c>
      <c r="G1255" s="3">
        <f t="shared" si="38"/>
        <v>1198915.5458</v>
      </c>
      <c r="H1255" s="3">
        <f t="shared" si="41"/>
        <v>0.64999999990686774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1596466.87</v>
      </c>
      <c r="D1256" s="2">
        <f>BILANCA!E252</f>
        <v>1626300.42</v>
      </c>
      <c r="E1256" s="2">
        <v>0</v>
      </c>
      <c r="F1256" s="2">
        <v>0</v>
      </c>
      <c r="G1256" s="3">
        <f t="shared" si="38"/>
        <v>1192870.6566599999</v>
      </c>
      <c r="H1256" s="3">
        <f t="shared" si="41"/>
        <v>0.54999999981373549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1596466.87</v>
      </c>
      <c r="D1257" s="2">
        <f>BILANCA!E253</f>
        <v>1626300.42</v>
      </c>
      <c r="E1257" s="2">
        <v>0</v>
      </c>
      <c r="F1257" s="2">
        <v>0</v>
      </c>
      <c r="G1257" s="3">
        <f t="shared" si="38"/>
        <v>1197719.72437</v>
      </c>
      <c r="H1257" s="3">
        <f t="shared" si="41"/>
        <v>0.54999999981373549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16833.71</v>
      </c>
      <c r="D1259" s="2">
        <f>BILANCA!E255</f>
        <v>-181772.84</v>
      </c>
      <c r="E1259" s="2">
        <v>0</v>
      </c>
      <c r="F1259" s="2">
        <v>0</v>
      </c>
      <c r="G1259" s="3">
        <f t="shared" si="38"/>
        <v>-86331.280530000004</v>
      </c>
      <c r="H1259" s="3">
        <f t="shared" si="41"/>
        <v>0.45000000000436557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16833.71</v>
      </c>
      <c r="D1260" s="2">
        <f>BILANCA!E256</f>
        <v>0</v>
      </c>
      <c r="E1260" s="2">
        <v>0</v>
      </c>
      <c r="F1260" s="2">
        <v>0</v>
      </c>
      <c r="G1260" s="3">
        <f t="shared" si="38"/>
        <v>4208.4274999999998</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16833.71</v>
      </c>
      <c r="D1261" s="2">
        <f>BILANCA!E257</f>
        <v>0</v>
      </c>
      <c r="E1261" s="2">
        <v>0</v>
      </c>
      <c r="F1261" s="2">
        <v>0</v>
      </c>
      <c r="G1261" s="3">
        <f t="shared" si="38"/>
        <v>4225.2612099999997</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181772.84</v>
      </c>
      <c r="E1264" s="2">
        <v>0</v>
      </c>
      <c r="F1264" s="2">
        <v>0</v>
      </c>
      <c r="G1264" s="3">
        <f t="shared" si="38"/>
        <v>92340.602719999995</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181772.84</v>
      </c>
      <c r="E1265" s="2">
        <v>0</v>
      </c>
      <c r="F1265" s="2">
        <v>0</v>
      </c>
      <c r="G1265" s="3">
        <f t="shared" si="38"/>
        <v>92704.148400000005</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7135.88</v>
      </c>
      <c r="D1278" s="2">
        <f>BILANCA!E274</f>
        <v>192020.61</v>
      </c>
      <c r="E1278" s="2">
        <v>0</v>
      </c>
      <c r="F1278" s="2">
        <v>0</v>
      </c>
      <c r="G1278" s="3">
        <f t="shared" si="38"/>
        <v>104835.46279999999</v>
      </c>
      <c r="H1278" s="3">
        <f t="shared" si="41"/>
        <v>0.5100000000138607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185628.68</v>
      </c>
      <c r="E1281" s="2">
        <v>0</v>
      </c>
      <c r="F1281" s="2">
        <v>0</v>
      </c>
      <c r="G1281" s="3">
        <f t="shared" si="48"/>
        <v>100610.74456000001</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185628.68</v>
      </c>
      <c r="E1287" s="2">
        <v>0</v>
      </c>
      <c r="F1287" s="2">
        <v>0</v>
      </c>
      <c r="G1287" s="3">
        <f t="shared" si="48"/>
        <v>102838.28872000001</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7135.88</v>
      </c>
      <c r="D1291" s="2">
        <f>BILANCA!E287</f>
        <v>5726.35</v>
      </c>
      <c r="E1291" s="2">
        <v>0</v>
      </c>
      <c r="F1291" s="2">
        <v>0</v>
      </c>
      <c r="G1291" s="3">
        <f t="shared" si="48"/>
        <v>5223.390980000001</v>
      </c>
      <c r="H1291" s="3">
        <f t="shared" si="49"/>
        <v>0.47000000000025466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665.58</v>
      </c>
      <c r="E1292" s="2">
        <v>0</v>
      </c>
      <c r="F1292" s="2">
        <v>0</v>
      </c>
      <c r="G1292" s="3">
        <f t="shared" si="48"/>
        <v>375.38711999999998</v>
      </c>
      <c r="H1292" s="3">
        <f t="shared" si="49"/>
        <v>0.41999999999995907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43611.25</v>
      </c>
      <c r="D1301" s="2">
        <f>BILANCA!E297</f>
        <v>43611.25</v>
      </c>
      <c r="E1301" s="2">
        <v>0</v>
      </c>
      <c r="F1301" s="2">
        <v>0</v>
      </c>
      <c r="G1301" s="3">
        <f t="shared" si="38"/>
        <v>38072.621249999997</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43611.25</v>
      </c>
      <c r="D1302" s="2">
        <f>BILANCA!E298</f>
        <v>43611.25</v>
      </c>
      <c r="E1302" s="2">
        <v>0</v>
      </c>
      <c r="F1302" s="2">
        <v>0</v>
      </c>
      <c r="G1302" s="3">
        <f t="shared" si="38"/>
        <v>38203.454999999994</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40750.18</v>
      </c>
      <c r="D1305" s="2">
        <f>BILANCA!E302</f>
        <v>229526.66</v>
      </c>
      <c r="E1305" s="2">
        <v>0</v>
      </c>
      <c r="F1305" s="2">
        <v>0</v>
      </c>
      <c r="G1305" s="3">
        <f t="shared" si="38"/>
        <v>147442.03249999997</v>
      </c>
      <c r="H1305" s="3">
        <f t="shared" si="41"/>
        <v>0.51999999999679858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8514.49</v>
      </c>
      <c r="D1311" s="2">
        <f>BILANCA!E308</f>
        <v>10124.25</v>
      </c>
      <c r="E1311" s="2">
        <v>0</v>
      </c>
      <c r="F1311" s="2">
        <v>0</v>
      </c>
      <c r="G1311" s="3">
        <f t="shared" si="52"/>
        <v>8657.6599900000001</v>
      </c>
      <c r="H1311" s="3">
        <f t="shared" si="41"/>
        <v>0.73999999999978172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6.17</v>
      </c>
      <c r="D1314" s="2">
        <f>BILANCA!E311</f>
        <v>6.17</v>
      </c>
      <c r="E1314" s="2">
        <v>0</v>
      </c>
      <c r="F1314" s="2">
        <v>0</v>
      </c>
      <c r="G1314" s="3">
        <f t="shared" si="52"/>
        <v>5.62704</v>
      </c>
      <c r="H1314" s="3">
        <f t="shared" si="41"/>
        <v>0.33999999999999986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33688.79</v>
      </c>
      <c r="D1338" s="2">
        <f>BILANCA!E335</f>
        <v>0</v>
      </c>
      <c r="E1338" s="2">
        <v>0</v>
      </c>
      <c r="F1338" s="2">
        <v>0</v>
      </c>
      <c r="G1338" s="3">
        <f t="shared" si="52"/>
        <v>11049.923120000001</v>
      </c>
      <c r="H1338" s="3">
        <f t="shared" si="41"/>
        <v>0.20999999999912689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6291.37</v>
      </c>
      <c r="D1339" s="2">
        <f>BILANCA!E336</f>
        <v>212687.1</v>
      </c>
      <c r="E1339" s="2">
        <v>0</v>
      </c>
      <c r="F1339" s="2">
        <v>0</v>
      </c>
      <c r="G1339" s="3">
        <f t="shared" si="52"/>
        <v>142017.97253</v>
      </c>
      <c r="H1339" s="3">
        <f t="shared" si="41"/>
        <v>0.47000000000571163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209243.78</v>
      </c>
      <c r="D1340" s="2">
        <f>BILANCA!E337</f>
        <v>4606.24</v>
      </c>
      <c r="E1340" s="2">
        <v>0</v>
      </c>
      <c r="F1340" s="2">
        <v>0</v>
      </c>
      <c r="G1340" s="3">
        <f t="shared" si="52"/>
        <v>72090.565800000011</v>
      </c>
      <c r="H1340" s="3">
        <f t="shared" si="41"/>
        <v>0.46000000000094587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1374.65</v>
      </c>
      <c r="D1342" s="2">
        <f>BILANCA!E339</f>
        <v>1612.5</v>
      </c>
      <c r="E1342" s="2">
        <v>0</v>
      </c>
      <c r="F1342" s="2">
        <v>0</v>
      </c>
      <c r="G1342" s="3">
        <f t="shared" si="52"/>
        <v>1527.0838000000001</v>
      </c>
      <c r="H1342" s="3">
        <f t="shared" si="41"/>
        <v>0.84999999999990905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94.61</v>
      </c>
      <c r="D1347" s="2">
        <f>BILANCA!E344</f>
        <v>0</v>
      </c>
      <c r="E1347" s="2">
        <v>0</v>
      </c>
      <c r="F1347" s="2">
        <v>0</v>
      </c>
      <c r="G1347" s="3">
        <f t="shared" si="52"/>
        <v>31.883570000000002</v>
      </c>
      <c r="H1347" s="3">
        <f t="shared" si="41"/>
        <v>0.39000000000000057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4251.9399999999996</v>
      </c>
      <c r="E1382" s="2">
        <v>0</v>
      </c>
      <c r="F1382" s="2">
        <v>0</v>
      </c>
      <c r="G1382" s="3">
        <f t="shared" si="59"/>
        <v>3163.4433599999998</v>
      </c>
      <c r="H1382" s="3">
        <f t="shared" si="60"/>
        <v>6.0000000000400178E-2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6308.23</v>
      </c>
      <c r="E1383" s="2">
        <v>0</v>
      </c>
      <c r="F1383" s="2">
        <v>0</v>
      </c>
      <c r="G1383" s="3">
        <f t="shared" si="59"/>
        <v>4705.9395799999993</v>
      </c>
      <c r="H1383" s="3">
        <f t="shared" si="60"/>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15415.25</v>
      </c>
      <c r="D1390" s="2">
        <f>BILANCA!E387</f>
        <v>15415.25</v>
      </c>
      <c r="E1390" s="2">
        <v>0</v>
      </c>
      <c r="F1390" s="2">
        <v>0</v>
      </c>
      <c r="G1390" s="3">
        <f t="shared" ref="G1390:G1399" si="61">B1390/1000*C1390+B1390/500*D1390</f>
        <v>17573.385000000002</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28196</v>
      </c>
      <c r="D1395" s="2">
        <f>BILANCA!E392</f>
        <v>28196</v>
      </c>
      <c r="E1395" s="2">
        <v>0</v>
      </c>
      <c r="F1395" s="2">
        <v>0</v>
      </c>
      <c r="G1395" s="3">
        <f t="shared" si="61"/>
        <v>32566.380000000005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2590450.83</v>
      </c>
      <c r="D1510" s="2">
        <f>'RAS-funkcijski'!E114</f>
        <v>3041221.42</v>
      </c>
      <c r="E1510" s="2">
        <v>0</v>
      </c>
      <c r="F1510" s="2">
        <v>0</v>
      </c>
      <c r="G1510" s="3">
        <f t="shared" si="52"/>
        <v>954018.30370000005</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2454066.9300000002</v>
      </c>
      <c r="D1511" s="2">
        <f>'RAS-funkcijski'!E115</f>
        <v>2895400.57</v>
      </c>
      <c r="E1511" s="2">
        <v>0</v>
      </c>
      <c r="F1511" s="2">
        <v>0</v>
      </c>
      <c r="G1511" s="3">
        <f t="shared" si="52"/>
        <v>915180.35577000002</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2454066.9300000002</v>
      </c>
      <c r="D1513" s="2">
        <f>'RAS-funkcijski'!E117</f>
        <v>2895400.57</v>
      </c>
      <c r="E1513" s="2">
        <v>0</v>
      </c>
      <c r="F1513" s="2">
        <v>0</v>
      </c>
      <c r="G1513" s="3">
        <f t="shared" si="52"/>
        <v>931670.09190999996</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136383.9</v>
      </c>
      <c r="D1522" s="2">
        <f>'RAS-funkcijski'!E126</f>
        <v>145820.85</v>
      </c>
      <c r="E1522" s="2">
        <v>0</v>
      </c>
      <c r="F1522" s="2">
        <v>0</v>
      </c>
      <c r="G1522" s="3">
        <f t="shared" si="52"/>
        <v>52219.123200000002</v>
      </c>
      <c r="H1522" s="3">
        <f t="shared" si="63"/>
        <v>0.25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2590450.83</v>
      </c>
      <c r="D1537" s="14">
        <f>'RAS-funkcijski'!E141</f>
        <v>3041221.42</v>
      </c>
      <c r="E1537" s="14">
        <v>0</v>
      </c>
      <c r="F1537" s="14">
        <v>0</v>
      </c>
      <c r="G1537" s="15">
        <f t="shared" si="52"/>
        <v>1188186.43279</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56456.18</v>
      </c>
      <c r="E1538" s="7">
        <v>0</v>
      </c>
      <c r="F1538" s="7">
        <v>0</v>
      </c>
      <c r="G1538" s="8">
        <f t="shared" si="52"/>
        <v>112.91236000000001</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56456.18</v>
      </c>
      <c r="E1555" s="2">
        <v>0</v>
      </c>
      <c r="F1555" s="2">
        <v>0</v>
      </c>
      <c r="G1555" s="3">
        <f t="shared" si="52"/>
        <v>2032.42248</v>
      </c>
      <c r="H1555" s="3">
        <f t="shared" si="63"/>
        <v>0.18000000000029104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56456.18</v>
      </c>
      <c r="E1556" s="2">
        <v>0</v>
      </c>
      <c r="F1556" s="2">
        <v>0</v>
      </c>
      <c r="G1556" s="3">
        <f t="shared" si="52"/>
        <v>2145.33484</v>
      </c>
      <c r="H1556" s="3">
        <f t="shared" si="63"/>
        <v>0.18000000000029104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56456.18</v>
      </c>
      <c r="E1558" s="2">
        <v>0</v>
      </c>
      <c r="F1558" s="2">
        <v>0</v>
      </c>
      <c r="G1558" s="3">
        <f t="shared" si="52"/>
        <v>2371.1595600000001</v>
      </c>
      <c r="H1558" s="3">
        <f t="shared" si="63"/>
        <v>0.18000000000029104</v>
      </c>
      <c r="I1558" s="11">
        <f t="shared" si="66"/>
        <v>426.80872080069008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216909.8</v>
      </c>
      <c r="D1582" s="7"/>
      <c r="E1582" s="7">
        <v>0</v>
      </c>
      <c r="F1582" s="7">
        <v>0</v>
      </c>
      <c r="G1582" s="8">
        <f t="shared" ref="G1582:G1686" si="70">B1582/1000*C1582</f>
        <v>216.90979999999999</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2892580.0000000005</v>
      </c>
      <c r="D1583" s="2">
        <v>0</v>
      </c>
      <c r="E1583" s="2">
        <v>0</v>
      </c>
      <c r="F1583" s="2">
        <v>0</v>
      </c>
      <c r="G1583" s="3">
        <f t="shared" si="70"/>
        <v>5785.1600000000008</v>
      </c>
      <c r="H1583" s="3">
        <f t="shared" si="71"/>
        <v>4.6566128730773926E-10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2781224.5900000003</v>
      </c>
      <c r="D1585" s="2">
        <v>0</v>
      </c>
      <c r="E1585" s="2">
        <v>0</v>
      </c>
      <c r="F1585" s="2">
        <v>0</v>
      </c>
      <c r="G1585" s="3">
        <f t="shared" si="70"/>
        <v>11124.898360000001</v>
      </c>
      <c r="H1585" s="3">
        <f t="shared" si="71"/>
        <v>0.40999999968335032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2321053.42</v>
      </c>
      <c r="D1586" s="2">
        <v>0</v>
      </c>
      <c r="E1586" s="2">
        <v>0</v>
      </c>
      <c r="F1586" s="2">
        <v>0</v>
      </c>
      <c r="G1586" s="3">
        <f t="shared" si="70"/>
        <v>11605.267099999999</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384625.14</v>
      </c>
      <c r="D1587" s="2">
        <v>0</v>
      </c>
      <c r="E1587" s="2">
        <v>0</v>
      </c>
      <c r="F1587" s="2">
        <v>0</v>
      </c>
      <c r="G1587" s="3">
        <f t="shared" si="70"/>
        <v>2307.7508400000002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1987.79</v>
      </c>
      <c r="D1588" s="2">
        <v>0</v>
      </c>
      <c r="E1588" s="2">
        <v>0</v>
      </c>
      <c r="F1588" s="2">
        <v>0</v>
      </c>
      <c r="G1588" s="3">
        <f t="shared" si="70"/>
        <v>13.914529999999999</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72298.240000000005</v>
      </c>
      <c r="D1591" s="2">
        <v>0</v>
      </c>
      <c r="E1591" s="2">
        <v>0</v>
      </c>
      <c r="F1591" s="2">
        <v>0</v>
      </c>
      <c r="G1591" s="3">
        <f t="shared" si="70"/>
        <v>722.9824000000001</v>
      </c>
      <c r="H1591" s="3">
        <f t="shared" si="71"/>
        <v>0.24000000000523869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1260</v>
      </c>
      <c r="D1593" s="2">
        <v>0</v>
      </c>
      <c r="E1593" s="2">
        <v>0</v>
      </c>
      <c r="F1593" s="2">
        <v>0</v>
      </c>
      <c r="G1593" s="3">
        <f t="shared" si="70"/>
        <v>15.120000000000001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86289.73</v>
      </c>
      <c r="D1594" s="2">
        <v>0</v>
      </c>
      <c r="E1594" s="2">
        <v>0</v>
      </c>
      <c r="F1594" s="2">
        <v>0</v>
      </c>
      <c r="G1594" s="3">
        <f t="shared" si="70"/>
        <v>1121.76649</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25065.68</v>
      </c>
      <c r="D1601" s="2">
        <v>0</v>
      </c>
      <c r="E1601" s="2">
        <v>0</v>
      </c>
      <c r="F1601" s="2">
        <v>0</v>
      </c>
      <c r="G1601" s="3">
        <f>B1601/1000*C1601</f>
        <v>501.31360000000001</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2880023.79</v>
      </c>
      <c r="D1602" s="2">
        <v>0</v>
      </c>
      <c r="E1602" s="2">
        <v>0</v>
      </c>
      <c r="F1602" s="2">
        <v>0</v>
      </c>
      <c r="G1602" s="3">
        <f t="shared" si="70"/>
        <v>60480.499590000007</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2767174.95</v>
      </c>
      <c r="D1604" s="2">
        <v>0</v>
      </c>
      <c r="E1604" s="2">
        <v>0</v>
      </c>
      <c r="F1604" s="2">
        <v>0</v>
      </c>
      <c r="G1604" s="3">
        <f t="shared" si="70"/>
        <v>63645.023850000005</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2311636.4300000002</v>
      </c>
      <c r="D1605" s="2">
        <v>0</v>
      </c>
      <c r="E1605" s="2">
        <v>0</v>
      </c>
      <c r="F1605" s="2">
        <v>0</v>
      </c>
      <c r="G1605" s="3">
        <f t="shared" si="70"/>
        <v>55479.274320000004</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379856.81</v>
      </c>
      <c r="D1606" s="2">
        <v>0</v>
      </c>
      <c r="E1606" s="2">
        <v>0</v>
      </c>
      <c r="F1606" s="2">
        <v>0</v>
      </c>
      <c r="G1606" s="3">
        <f t="shared" si="70"/>
        <v>9496.420250000001</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2160.6</v>
      </c>
      <c r="D1607" s="2">
        <v>0</v>
      </c>
      <c r="E1607" s="2">
        <v>0</v>
      </c>
      <c r="F1607" s="2">
        <v>0</v>
      </c>
      <c r="G1607" s="3">
        <f t="shared" si="70"/>
        <v>56.175599999999996</v>
      </c>
      <c r="H1607" s="3">
        <f t="shared" si="71"/>
        <v>0.40000000000009095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72261.11</v>
      </c>
      <c r="D1610" s="2">
        <v>0</v>
      </c>
      <c r="E1610" s="2">
        <v>0</v>
      </c>
      <c r="F1610" s="2">
        <v>0</v>
      </c>
      <c r="G1610" s="3">
        <f t="shared" si="70"/>
        <v>2095.5721900000003</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1260</v>
      </c>
      <c r="D1612" s="2">
        <v>0</v>
      </c>
      <c r="E1612" s="2">
        <v>0</v>
      </c>
      <c r="F1612" s="2">
        <v>0</v>
      </c>
      <c r="G1612" s="3">
        <f t="shared" si="70"/>
        <v>39.06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86051.88</v>
      </c>
      <c r="D1613" s="2">
        <v>0</v>
      </c>
      <c r="E1613" s="2">
        <v>0</v>
      </c>
      <c r="F1613" s="2">
        <v>0</v>
      </c>
      <c r="G1613" s="3">
        <f t="shared" si="70"/>
        <v>2753.6601600000004</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26796.959999999999</v>
      </c>
      <c r="D1620" s="2">
        <v>0</v>
      </c>
      <c r="E1620" s="2">
        <v>0</v>
      </c>
      <c r="F1620" s="2">
        <v>0</v>
      </c>
      <c r="G1620" s="3">
        <f>B1620/1000*C1620</f>
        <v>1045.0814399999999</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229466.01000000024</v>
      </c>
      <c r="D1621" s="2">
        <v>0</v>
      </c>
      <c r="E1621" s="2">
        <v>0</v>
      </c>
      <c r="F1621" s="2">
        <v>0</v>
      </c>
      <c r="G1621" s="3">
        <f t="shared" si="70"/>
        <v>9178.6404000000093</v>
      </c>
      <c r="H1621" s="3">
        <f t="shared" si="71"/>
        <v>1.0000000242143869E-2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15166.41</v>
      </c>
      <c r="D1622" s="2">
        <v>0</v>
      </c>
      <c r="E1622" s="2">
        <v>0</v>
      </c>
      <c r="F1622" s="2">
        <v>0</v>
      </c>
      <c r="G1622" s="3">
        <f t="shared" si="70"/>
        <v>621.82281</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4606.24</v>
      </c>
      <c r="D1628" s="2">
        <v>0</v>
      </c>
      <c r="E1628" s="2">
        <v>0</v>
      </c>
      <c r="F1628" s="2">
        <v>0</v>
      </c>
      <c r="G1628" s="3">
        <f t="shared" si="70"/>
        <v>216.49328</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4241.43</v>
      </c>
      <c r="D1634" s="2">
        <v>0</v>
      </c>
      <c r="E1634" s="2">
        <v>0</v>
      </c>
      <c r="F1634" s="2">
        <v>0</v>
      </c>
      <c r="G1634" s="3">
        <f t="shared" si="70"/>
        <v>224.79579000000001</v>
      </c>
      <c r="H1634" s="3">
        <f t="shared" si="71"/>
        <v>0.43000000000029104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4241.43</v>
      </c>
      <c r="D1635" s="2">
        <v>0</v>
      </c>
      <c r="E1635" s="2">
        <v>0</v>
      </c>
      <c r="F1635" s="2">
        <v>0</v>
      </c>
      <c r="G1635" s="3">
        <f t="shared" si="70"/>
        <v>229.03722000000002</v>
      </c>
      <c r="H1635" s="3">
        <f t="shared" si="71"/>
        <v>0.43000000000029104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6.12</v>
      </c>
      <c r="D1639" s="2">
        <v>0</v>
      </c>
      <c r="E1639" s="2">
        <v>0</v>
      </c>
      <c r="F1639" s="2">
        <v>0</v>
      </c>
      <c r="G1639" s="3">
        <f t="shared" si="70"/>
        <v>0.35496</v>
      </c>
      <c r="H1639" s="3">
        <f t="shared" si="71"/>
        <v>0.12000000000000011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6.12</v>
      </c>
      <c r="D1640" s="2">
        <v>0</v>
      </c>
      <c r="E1640" s="2">
        <v>0</v>
      </c>
      <c r="F1640" s="2">
        <v>0</v>
      </c>
      <c r="G1640" s="3">
        <f t="shared" si="70"/>
        <v>0.36108000000000001</v>
      </c>
      <c r="H1640" s="3">
        <f t="shared" si="71"/>
        <v>0.12000000000000011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358.69</v>
      </c>
      <c r="D1654" s="2">
        <v>0</v>
      </c>
      <c r="E1654" s="2">
        <v>0</v>
      </c>
      <c r="F1654" s="2">
        <v>0</v>
      </c>
      <c r="G1654" s="3">
        <f t="shared" si="70"/>
        <v>26.184369999999998</v>
      </c>
      <c r="H1654" s="3">
        <f t="shared" si="71"/>
        <v>0.31000000000000227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358.69</v>
      </c>
      <c r="D1655" s="2">
        <v>0</v>
      </c>
      <c r="E1655" s="2">
        <v>0</v>
      </c>
      <c r="F1655" s="2">
        <v>0</v>
      </c>
      <c r="G1655" s="3">
        <f t="shared" si="70"/>
        <v>26.543059999999997</v>
      </c>
      <c r="H1655" s="3">
        <f t="shared" si="71"/>
        <v>0.31000000000000227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10560.17</v>
      </c>
      <c r="D1680" s="2">
        <v>0</v>
      </c>
      <c r="E1680" s="2">
        <v>0</v>
      </c>
      <c r="F1680" s="2">
        <v>0</v>
      </c>
      <c r="G1680" s="3">
        <f>B1680/1000*C1680</f>
        <v>1045.4568300000001</v>
      </c>
      <c r="H1680" s="3">
        <f>ABS(C1680-ROUND(C1680,0))</f>
        <v>0.17000000000007276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214299.6</v>
      </c>
      <c r="D1681" s="2">
        <v>0</v>
      </c>
      <c r="E1681" s="2">
        <v>0</v>
      </c>
      <c r="F1681" s="2">
        <v>0</v>
      </c>
      <c r="G1681" s="3">
        <f t="shared" si="70"/>
        <v>21429.960000000003</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212687.1</v>
      </c>
      <c r="D1683" s="2">
        <v>0</v>
      </c>
      <c r="E1683" s="2">
        <v>0</v>
      </c>
      <c r="F1683" s="2">
        <v>0</v>
      </c>
      <c r="G1683" s="3">
        <f t="shared" si="70"/>
        <v>21694.084199999998</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1612.5</v>
      </c>
      <c r="D1684" s="2">
        <v>0</v>
      </c>
      <c r="E1684" s="2">
        <v>0</v>
      </c>
      <c r="F1684" s="2">
        <v>0</v>
      </c>
      <c r="G1684" s="3">
        <f t="shared" si="70"/>
        <v>166.08749999999998</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13012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2601627.7800000003</v>
      </c>
      <c r="I17" s="275">
        <f>'PR-RAS'!E6</f>
        <v>2842954.22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2534766.3799999994</v>
      </c>
      <c r="I18" s="275">
        <f>'PR-RAS'!E152</f>
        <v>2954931.6900000004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16833.710000000654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181772.8400000002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1596466.8599999999</v>
      </c>
      <c r="I22" s="275">
        <f>BILANCA!E7</f>
        <v>1626300.4099999997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240879.40000000002</v>
      </c>
      <c r="I23" s="275">
        <f>BILANCA!E69</f>
        <v>239713.79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216909.8</v>
      </c>
      <c r="I24" s="275">
        <f>BILANCA!E177</f>
        <v>229466.01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1620436.46</v>
      </c>
      <c r="I25" s="275">
        <f>BILANCA!E251</f>
        <v>1636548.19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2590450.83</v>
      </c>
      <c r="I30" s="275">
        <f>'RAS-funkcijski'!E114</f>
        <v>3041221.42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2590450.83</v>
      </c>
      <c r="I31" s="275">
        <f>'RAS-funkcijski'!E141</f>
        <v>3041221.42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56456.18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56456.18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216909.8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229466.01000000024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15166.41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214299.6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2601627.7800000003</v>
      </c>
      <c r="E6" s="60">
        <f>E7+E43+E49+E82+E106+E125+E134+E140</f>
        <v>2842954.22</v>
      </c>
      <c r="F6" s="45">
        <f t="shared" ref="F6:F132" si="0">IF(D6&lt;&gt;0,IF(E6/D6&gt;=100,"&gt;&gt;100",E6/D6*100),"-")</f>
        <v>109.27597874896615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2172603.48</v>
      </c>
      <c r="E49" s="60">
        <f>E50+E53+E58+E61+E64+E68+E71+E74+E77</f>
        <v>2309768.4600000004</v>
      </c>
      <c r="F49" s="45">
        <f t="shared" si="0"/>
        <v>106.3133922624482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2120077.58</v>
      </c>
      <c r="E68" s="60">
        <f t="shared" si="11"/>
        <v>2281482.7300000004</v>
      </c>
      <c r="F68" s="45">
        <f t="shared" si="0"/>
        <v>107.613171872701</v>
      </c>
    </row>
    <row r="69" spans="1:6" ht="12.75" customHeight="1" x14ac:dyDescent="0.2">
      <c r="A69" s="63" t="s">
        <v>141</v>
      </c>
      <c r="B69" s="64" t="s">
        <v>142</v>
      </c>
      <c r="C69" s="247" t="s">
        <v>141</v>
      </c>
      <c r="D69" s="194">
        <v>2068911.96</v>
      </c>
      <c r="E69" s="194">
        <v>2247364.7400000002</v>
      </c>
      <c r="F69" s="45">
        <f t="shared" si="0"/>
        <v>108.62544097816517</v>
      </c>
    </row>
    <row r="70" spans="1:6" ht="24" x14ac:dyDescent="0.2">
      <c r="A70" s="63" t="s">
        <v>143</v>
      </c>
      <c r="B70" s="64" t="s">
        <v>144</v>
      </c>
      <c r="C70" s="247" t="s">
        <v>143</v>
      </c>
      <c r="D70" s="194">
        <v>51165.62</v>
      </c>
      <c r="E70" s="194">
        <v>34117.99</v>
      </c>
      <c r="F70" s="45">
        <f t="shared" si="0"/>
        <v>66.681474787171538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8103.15</v>
      </c>
      <c r="F74" s="45" t="str">
        <f t="shared" si="0"/>
        <v>-</v>
      </c>
    </row>
    <row r="75" spans="1:6" ht="12.75" customHeight="1" x14ac:dyDescent="0.2">
      <c r="A75" s="63" t="s">
        <v>153</v>
      </c>
      <c r="B75" s="65" t="s">
        <v>154</v>
      </c>
      <c r="C75" s="247" t="s">
        <v>153</v>
      </c>
      <c r="D75" s="194">
        <v>0</v>
      </c>
      <c r="E75" s="194">
        <v>3013.56</v>
      </c>
      <c r="F75" s="45" t="str">
        <f t="shared" si="0"/>
        <v>-</v>
      </c>
    </row>
    <row r="76" spans="1:6" ht="12.75" customHeight="1" x14ac:dyDescent="0.2">
      <c r="A76" s="63" t="s">
        <v>155</v>
      </c>
      <c r="B76" s="65" t="s">
        <v>156</v>
      </c>
      <c r="C76" s="247" t="s">
        <v>155</v>
      </c>
      <c r="D76" s="194">
        <v>0</v>
      </c>
      <c r="E76" s="194">
        <v>5089.59</v>
      </c>
      <c r="F76" s="45" t="str">
        <f t="shared" si="0"/>
        <v>-</v>
      </c>
    </row>
    <row r="77" spans="1:6" ht="24" x14ac:dyDescent="0.2">
      <c r="A77" s="63" t="s">
        <v>157</v>
      </c>
      <c r="B77" s="65" t="s">
        <v>158</v>
      </c>
      <c r="C77" s="247" t="s">
        <v>157</v>
      </c>
      <c r="D77" s="60">
        <f t="shared" ref="D77:E77" si="14">SUM(D78:D81)</f>
        <v>52525.899999999994</v>
      </c>
      <c r="E77" s="60">
        <f t="shared" si="14"/>
        <v>20182.580000000002</v>
      </c>
      <c r="F77" s="45">
        <f t="shared" si="0"/>
        <v>38.424053657338582</v>
      </c>
    </row>
    <row r="78" spans="1:6" ht="12.75" customHeight="1" x14ac:dyDescent="0.2">
      <c r="A78" s="63">
        <v>6391</v>
      </c>
      <c r="B78" s="64" t="s">
        <v>159</v>
      </c>
      <c r="C78" s="247" t="s">
        <v>160</v>
      </c>
      <c r="D78" s="194">
        <v>7076.66</v>
      </c>
      <c r="E78" s="194">
        <v>2225.4</v>
      </c>
      <c r="F78" s="45">
        <f t="shared" si="0"/>
        <v>31.44703857469484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45449.24</v>
      </c>
      <c r="E80" s="194">
        <v>17957.18</v>
      </c>
      <c r="F80" s="45">
        <f t="shared" si="0"/>
        <v>39.510407654781474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3196.89</v>
      </c>
      <c r="E82" s="60">
        <f t="shared" si="15"/>
        <v>0</v>
      </c>
      <c r="F82" s="45">
        <f t="shared" si="0"/>
        <v>0</v>
      </c>
    </row>
    <row r="83" spans="1:6" ht="12.75" customHeight="1" x14ac:dyDescent="0.2">
      <c r="A83" s="63">
        <v>641</v>
      </c>
      <c r="B83" s="64" t="s">
        <v>169</v>
      </c>
      <c r="C83" s="247" t="s">
        <v>170</v>
      </c>
      <c r="D83" s="60">
        <f t="shared" ref="D83:E83" si="16">SUM(D84:D90)</f>
        <v>3196.89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3196.89</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55832.17</v>
      </c>
      <c r="E106" s="60">
        <f>E107+E112+E120+E124</f>
        <v>60151.44</v>
      </c>
      <c r="F106" s="45">
        <f t="shared" si="0"/>
        <v>107.73616715954262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55832.17</v>
      </c>
      <c r="E112" s="60">
        <f t="shared" si="20"/>
        <v>60151.44</v>
      </c>
      <c r="F112" s="45">
        <f t="shared" si="0"/>
        <v>107.73616715954262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55832.17</v>
      </c>
      <c r="E117" s="194">
        <v>60151.44</v>
      </c>
      <c r="F117" s="45">
        <f t="shared" si="0"/>
        <v>107.73616715954262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10448.77</v>
      </c>
      <c r="E125" s="60">
        <f t="shared" si="22"/>
        <v>12090.380000000001</v>
      </c>
      <c r="F125" s="45">
        <f t="shared" si="0"/>
        <v>115.7110358444104</v>
      </c>
    </row>
    <row r="126" spans="1:6" ht="12.75" customHeight="1" x14ac:dyDescent="0.2">
      <c r="A126" s="63">
        <v>661</v>
      </c>
      <c r="B126" s="65" t="s">
        <v>255</v>
      </c>
      <c r="C126" s="247" t="s">
        <v>256</v>
      </c>
      <c r="D126" s="60">
        <f t="shared" ref="D126:E126" si="23">SUM(D127:D128)</f>
        <v>10398.77</v>
      </c>
      <c r="E126" s="60">
        <f t="shared" si="23"/>
        <v>11300.84</v>
      </c>
      <c r="F126" s="45">
        <f t="shared" si="0"/>
        <v>108.67477595907977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10398.77</v>
      </c>
      <c r="E128" s="194">
        <v>11300.84</v>
      </c>
      <c r="F128" s="45">
        <f t="shared" si="0"/>
        <v>108.67477595907977</v>
      </c>
    </row>
    <row r="129" spans="1:6" ht="36" x14ac:dyDescent="0.2">
      <c r="A129" s="63">
        <v>663</v>
      </c>
      <c r="B129" s="182" t="s">
        <v>261</v>
      </c>
      <c r="C129" s="247" t="s">
        <v>262</v>
      </c>
      <c r="D129" s="60">
        <f t="shared" ref="D129:E129" si="24">SUM(D130:D133)</f>
        <v>50</v>
      </c>
      <c r="E129" s="60">
        <f t="shared" si="24"/>
        <v>789.54</v>
      </c>
      <c r="F129" s="45">
        <f t="shared" si="0"/>
        <v>1579.08</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50</v>
      </c>
      <c r="E131" s="194">
        <v>789.54</v>
      </c>
      <c r="F131" s="45">
        <f t="shared" si="0"/>
        <v>1579.08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359546.47</v>
      </c>
      <c r="E134" s="60">
        <f t="shared" si="25"/>
        <v>460943.94</v>
      </c>
      <c r="F134" s="45">
        <f t="shared" ref="F134:F229" si="26">IF(D134&lt;&gt;0,IF(E134/D134&gt;=100,"&gt;&gt;100",E134/D134*100),"-")</f>
        <v>128.20149228554519</v>
      </c>
    </row>
    <row r="135" spans="1:6" ht="24" x14ac:dyDescent="0.2">
      <c r="A135" s="63">
        <v>671</v>
      </c>
      <c r="B135" s="182" t="s">
        <v>273</v>
      </c>
      <c r="C135" s="247" t="s">
        <v>274</v>
      </c>
      <c r="D135" s="60">
        <f t="shared" ref="D135:E135" si="27">SUM(D136:D138)</f>
        <v>359546.47</v>
      </c>
      <c r="E135" s="60">
        <f t="shared" si="27"/>
        <v>460943.94</v>
      </c>
      <c r="F135" s="45">
        <f t="shared" si="26"/>
        <v>128.20149228554519</v>
      </c>
    </row>
    <row r="136" spans="1:6" ht="12.75" customHeight="1" x14ac:dyDescent="0.2">
      <c r="A136" s="63">
        <v>6711</v>
      </c>
      <c r="B136" s="65" t="s">
        <v>275</v>
      </c>
      <c r="C136" s="247" t="s">
        <v>276</v>
      </c>
      <c r="D136" s="194">
        <v>321988.21999999997</v>
      </c>
      <c r="E136" s="194">
        <v>427944.2</v>
      </c>
      <c r="F136" s="45">
        <f t="shared" si="26"/>
        <v>132.90678770794784</v>
      </c>
    </row>
    <row r="137" spans="1:6" ht="24" x14ac:dyDescent="0.2">
      <c r="A137" s="63">
        <v>6712</v>
      </c>
      <c r="B137" s="182" t="s">
        <v>277</v>
      </c>
      <c r="C137" s="247" t="s">
        <v>278</v>
      </c>
      <c r="D137" s="194">
        <v>37558.25</v>
      </c>
      <c r="E137" s="194">
        <v>32999.74</v>
      </c>
      <c r="F137" s="45">
        <f t="shared" si="26"/>
        <v>87.862826409643674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2534766.3799999994</v>
      </c>
      <c r="E152" s="60">
        <f>E153+E164+E202+E221+E230+E262+E273</f>
        <v>2954931.6900000004</v>
      </c>
      <c r="F152" s="45">
        <f t="shared" si="26"/>
        <v>116.57609605820956</v>
      </c>
    </row>
    <row r="153" spans="1:6" ht="12.75" customHeight="1" x14ac:dyDescent="0.2">
      <c r="A153" s="63">
        <v>31</v>
      </c>
      <c r="B153" s="64" t="s">
        <v>308</v>
      </c>
      <c r="C153" s="247" t="s">
        <v>3</v>
      </c>
      <c r="D153" s="60">
        <f t="shared" ref="D153:E153" si="30">D154+D159+D160</f>
        <v>2113687.7999999998</v>
      </c>
      <c r="E153" s="60">
        <f t="shared" si="30"/>
        <v>2487559</v>
      </c>
      <c r="F153" s="45">
        <f t="shared" si="26"/>
        <v>117.6880994440144</v>
      </c>
    </row>
    <row r="154" spans="1:6" ht="12.75" customHeight="1" x14ac:dyDescent="0.2">
      <c r="A154" s="63">
        <v>311</v>
      </c>
      <c r="B154" s="64" t="s">
        <v>309</v>
      </c>
      <c r="C154" s="247" t="s">
        <v>310</v>
      </c>
      <c r="D154" s="60">
        <f t="shared" ref="D154:E154" si="31">SUM(D155:D158)</f>
        <v>1745534.8</v>
      </c>
      <c r="E154" s="60">
        <f t="shared" si="31"/>
        <v>2056169.55</v>
      </c>
      <c r="F154" s="45">
        <f t="shared" si="26"/>
        <v>117.79596430847441</v>
      </c>
    </row>
    <row r="155" spans="1:6" ht="12.75" customHeight="1" x14ac:dyDescent="0.2">
      <c r="A155" s="63">
        <v>3111</v>
      </c>
      <c r="B155" s="64" t="s">
        <v>311</v>
      </c>
      <c r="C155" s="247" t="s">
        <v>312</v>
      </c>
      <c r="D155" s="194">
        <v>1745534.8</v>
      </c>
      <c r="E155" s="194">
        <v>2056169.55</v>
      </c>
      <c r="F155" s="45">
        <f t="shared" si="26"/>
        <v>117.79596430847441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80139.710000000006</v>
      </c>
      <c r="E159" s="194">
        <v>92079.65</v>
      </c>
      <c r="F159" s="45">
        <f t="shared" si="26"/>
        <v>114.8989059231684</v>
      </c>
    </row>
    <row r="160" spans="1:6" ht="12.75" customHeight="1" x14ac:dyDescent="0.2">
      <c r="A160" s="63">
        <v>313</v>
      </c>
      <c r="B160" s="65" t="s">
        <v>321</v>
      </c>
      <c r="C160" s="247" t="s">
        <v>322</v>
      </c>
      <c r="D160" s="60">
        <f t="shared" ref="D160:E160" si="32">SUM(D161:D163)</f>
        <v>288013.28999999998</v>
      </c>
      <c r="E160" s="60">
        <f t="shared" si="32"/>
        <v>339309.8</v>
      </c>
      <c r="F160" s="45">
        <f t="shared" si="26"/>
        <v>117.81046631563426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288013.28999999998</v>
      </c>
      <c r="E162" s="194">
        <v>339309.8</v>
      </c>
      <c r="F162" s="45">
        <f t="shared" si="26"/>
        <v>117.81046631563426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344989.97</v>
      </c>
      <c r="E164" s="60">
        <f>E165+E170+E178+E188+E189+E194</f>
        <v>391826.66000000003</v>
      </c>
      <c r="F164" s="45">
        <f t="shared" si="26"/>
        <v>113.57624686885825</v>
      </c>
    </row>
    <row r="165" spans="1:6" ht="12.75" customHeight="1" x14ac:dyDescent="0.2">
      <c r="A165" s="63">
        <v>321</v>
      </c>
      <c r="B165" s="64" t="s">
        <v>331</v>
      </c>
      <c r="C165" s="247" t="s">
        <v>332</v>
      </c>
      <c r="D165" s="60">
        <f t="shared" ref="D165:E165" si="33">SUM(D166:D169)</f>
        <v>51334.25</v>
      </c>
      <c r="E165" s="60">
        <f t="shared" si="33"/>
        <v>53640.6</v>
      </c>
      <c r="F165" s="45">
        <f t="shared" si="26"/>
        <v>104.49280938165064</v>
      </c>
    </row>
    <row r="166" spans="1:6" ht="12.75" customHeight="1" x14ac:dyDescent="0.2">
      <c r="A166" s="63">
        <v>3211</v>
      </c>
      <c r="B166" s="64" t="s">
        <v>333</v>
      </c>
      <c r="C166" s="247" t="s">
        <v>334</v>
      </c>
      <c r="D166" s="194">
        <v>8600.91</v>
      </c>
      <c r="E166" s="194">
        <v>3886.89</v>
      </c>
      <c r="F166" s="45">
        <f t="shared" si="26"/>
        <v>45.191613445554019</v>
      </c>
    </row>
    <row r="167" spans="1:6" ht="12.75" customHeight="1" x14ac:dyDescent="0.2">
      <c r="A167" s="63">
        <v>3212</v>
      </c>
      <c r="B167" s="64" t="s">
        <v>335</v>
      </c>
      <c r="C167" s="247" t="s">
        <v>336</v>
      </c>
      <c r="D167" s="194">
        <v>41953.34</v>
      </c>
      <c r="E167" s="194">
        <v>49238.71</v>
      </c>
      <c r="F167" s="45">
        <f t="shared" si="26"/>
        <v>117.36541119252961</v>
      </c>
    </row>
    <row r="168" spans="1:6" ht="12.75" customHeight="1" x14ac:dyDescent="0.2">
      <c r="A168" s="63">
        <v>3213</v>
      </c>
      <c r="B168" s="64" t="s">
        <v>337</v>
      </c>
      <c r="C168" s="247" t="s">
        <v>338</v>
      </c>
      <c r="D168" s="194">
        <v>250</v>
      </c>
      <c r="E168" s="194">
        <v>125</v>
      </c>
      <c r="F168" s="45">
        <f t="shared" si="26"/>
        <v>50</v>
      </c>
    </row>
    <row r="169" spans="1:6" ht="12.75" customHeight="1" x14ac:dyDescent="0.2">
      <c r="A169" s="63">
        <v>3214</v>
      </c>
      <c r="B169" s="64" t="s">
        <v>339</v>
      </c>
      <c r="C169" s="247" t="s">
        <v>340</v>
      </c>
      <c r="D169" s="194">
        <v>530</v>
      </c>
      <c r="E169" s="194">
        <v>390</v>
      </c>
      <c r="F169" s="45">
        <f t="shared" si="26"/>
        <v>73.584905660377359</v>
      </c>
    </row>
    <row r="170" spans="1:6" ht="12.75" customHeight="1" x14ac:dyDescent="0.2">
      <c r="A170" s="63">
        <v>322</v>
      </c>
      <c r="B170" s="64" t="s">
        <v>341</v>
      </c>
      <c r="C170" s="247" t="s">
        <v>342</v>
      </c>
      <c r="D170" s="60">
        <f t="shared" ref="D170:E170" si="34">SUM(D171:D177)</f>
        <v>209634.65</v>
      </c>
      <c r="E170" s="60">
        <f t="shared" si="34"/>
        <v>210437.32000000004</v>
      </c>
      <c r="F170" s="45">
        <f t="shared" si="26"/>
        <v>100.38288994686711</v>
      </c>
    </row>
    <row r="171" spans="1:6" ht="12.75" customHeight="1" x14ac:dyDescent="0.2">
      <c r="A171" s="63">
        <v>3221</v>
      </c>
      <c r="B171" s="64" t="s">
        <v>343</v>
      </c>
      <c r="C171" s="247" t="s">
        <v>344</v>
      </c>
      <c r="D171" s="194">
        <v>20575.810000000001</v>
      </c>
      <c r="E171" s="194">
        <v>20889.78</v>
      </c>
      <c r="F171" s="45">
        <f t="shared" si="26"/>
        <v>101.52591805620288</v>
      </c>
    </row>
    <row r="172" spans="1:6" ht="12.75" customHeight="1" x14ac:dyDescent="0.2">
      <c r="A172" s="63">
        <v>3222</v>
      </c>
      <c r="B172" s="64" t="s">
        <v>345</v>
      </c>
      <c r="C172" s="247" t="s">
        <v>346</v>
      </c>
      <c r="D172" s="194">
        <v>136383.9</v>
      </c>
      <c r="E172" s="194">
        <v>145820.85</v>
      </c>
      <c r="F172" s="45">
        <f t="shared" si="26"/>
        <v>106.91940177689597</v>
      </c>
    </row>
    <row r="173" spans="1:6" ht="12.75" customHeight="1" x14ac:dyDescent="0.2">
      <c r="A173" s="63">
        <v>3223</v>
      </c>
      <c r="B173" s="65" t="s">
        <v>347</v>
      </c>
      <c r="C173" s="247" t="s">
        <v>348</v>
      </c>
      <c r="D173" s="194">
        <v>43858.33</v>
      </c>
      <c r="E173" s="194">
        <v>37804.480000000003</v>
      </c>
      <c r="F173" s="45">
        <f t="shared" si="26"/>
        <v>86.196806855162976</v>
      </c>
    </row>
    <row r="174" spans="1:6" ht="12.75" customHeight="1" x14ac:dyDescent="0.2">
      <c r="A174" s="63">
        <v>3224</v>
      </c>
      <c r="B174" s="65" t="s">
        <v>349</v>
      </c>
      <c r="C174" s="247" t="s">
        <v>350</v>
      </c>
      <c r="D174" s="194">
        <v>3084.38</v>
      </c>
      <c r="E174" s="194">
        <v>4125.42</v>
      </c>
      <c r="F174" s="45">
        <f t="shared" si="26"/>
        <v>133.75200202309702</v>
      </c>
    </row>
    <row r="175" spans="1:6" ht="12.75" customHeight="1" x14ac:dyDescent="0.2">
      <c r="A175" s="63">
        <v>3225</v>
      </c>
      <c r="B175" s="65" t="s">
        <v>351</v>
      </c>
      <c r="C175" s="247" t="s">
        <v>352</v>
      </c>
      <c r="D175" s="194">
        <v>4190.41</v>
      </c>
      <c r="E175" s="194">
        <v>298.79000000000002</v>
      </c>
      <c r="F175" s="45">
        <f t="shared" si="26"/>
        <v>7.1303285358711932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1541.82</v>
      </c>
      <c r="E177" s="194">
        <v>1498</v>
      </c>
      <c r="F177" s="45">
        <f t="shared" si="26"/>
        <v>97.15790429492418</v>
      </c>
    </row>
    <row r="178" spans="1:6" ht="12.75" customHeight="1" x14ac:dyDescent="0.2">
      <c r="A178" s="63">
        <v>323</v>
      </c>
      <c r="B178" s="65" t="s">
        <v>357</v>
      </c>
      <c r="C178" s="247" t="s">
        <v>358</v>
      </c>
      <c r="D178" s="60">
        <f t="shared" ref="D178:E178" si="35">SUM(D179:D187)</f>
        <v>64630.77</v>
      </c>
      <c r="E178" s="60">
        <f t="shared" si="35"/>
        <v>100258.33</v>
      </c>
      <c r="F178" s="45">
        <f t="shared" si="26"/>
        <v>155.12476487592522</v>
      </c>
    </row>
    <row r="179" spans="1:6" ht="12.75" customHeight="1" x14ac:dyDescent="0.2">
      <c r="A179" s="63">
        <v>3231</v>
      </c>
      <c r="B179" s="65" t="s">
        <v>359</v>
      </c>
      <c r="C179" s="247" t="s">
        <v>360</v>
      </c>
      <c r="D179" s="194">
        <v>4033.38</v>
      </c>
      <c r="E179" s="194">
        <v>4341.3</v>
      </c>
      <c r="F179" s="45">
        <f t="shared" si="26"/>
        <v>107.63429183463992</v>
      </c>
    </row>
    <row r="180" spans="1:6" ht="12.75" customHeight="1" x14ac:dyDescent="0.2">
      <c r="A180" s="63">
        <v>3232</v>
      </c>
      <c r="B180" s="65" t="s">
        <v>361</v>
      </c>
      <c r="C180" s="247" t="s">
        <v>362</v>
      </c>
      <c r="D180" s="194">
        <v>4000</v>
      </c>
      <c r="E180" s="194">
        <v>21623.57</v>
      </c>
      <c r="F180" s="45">
        <f t="shared" si="26"/>
        <v>540.58924999999999</v>
      </c>
    </row>
    <row r="181" spans="1:6" ht="12.75" customHeight="1" x14ac:dyDescent="0.2">
      <c r="A181" s="63">
        <v>3233</v>
      </c>
      <c r="B181" s="65" t="s">
        <v>363</v>
      </c>
      <c r="C181" s="247" t="s">
        <v>364</v>
      </c>
      <c r="D181" s="194">
        <v>248.85</v>
      </c>
      <c r="E181" s="194">
        <v>497.7</v>
      </c>
      <c r="F181" s="45">
        <f t="shared" si="26"/>
        <v>200</v>
      </c>
    </row>
    <row r="182" spans="1:6" ht="12.75" customHeight="1" x14ac:dyDescent="0.2">
      <c r="A182" s="63">
        <v>3234</v>
      </c>
      <c r="B182" s="65" t="s">
        <v>365</v>
      </c>
      <c r="C182" s="247" t="s">
        <v>366</v>
      </c>
      <c r="D182" s="194">
        <v>7753.44</v>
      </c>
      <c r="E182" s="194">
        <v>6386.64</v>
      </c>
      <c r="F182" s="45">
        <f t="shared" si="26"/>
        <v>82.371695660248875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277.39999999999998</v>
      </c>
      <c r="E184" s="194">
        <v>5496.35</v>
      </c>
      <c r="F184" s="45">
        <f t="shared" si="26"/>
        <v>1981.3806777217017</v>
      </c>
    </row>
    <row r="185" spans="1:6" ht="12.75" customHeight="1" x14ac:dyDescent="0.2">
      <c r="A185" s="63">
        <v>3237</v>
      </c>
      <c r="B185" s="64" t="s">
        <v>371</v>
      </c>
      <c r="C185" s="247" t="s">
        <v>372</v>
      </c>
      <c r="D185" s="194">
        <v>4023.1</v>
      </c>
      <c r="E185" s="194">
        <v>2329.87</v>
      </c>
      <c r="F185" s="45">
        <f t="shared" si="26"/>
        <v>57.912306430364644</v>
      </c>
    </row>
    <row r="186" spans="1:6" ht="12.75" customHeight="1" x14ac:dyDescent="0.2">
      <c r="A186" s="63">
        <v>3238</v>
      </c>
      <c r="B186" s="64" t="s">
        <v>373</v>
      </c>
      <c r="C186" s="247" t="s">
        <v>374</v>
      </c>
      <c r="D186" s="194">
        <v>5236.32</v>
      </c>
      <c r="E186" s="194">
        <v>5879.8</v>
      </c>
      <c r="F186" s="45">
        <f t="shared" si="26"/>
        <v>112.28878296208025</v>
      </c>
    </row>
    <row r="187" spans="1:6" ht="12.75" customHeight="1" x14ac:dyDescent="0.2">
      <c r="A187" s="63">
        <v>3239</v>
      </c>
      <c r="B187" s="64" t="s">
        <v>375</v>
      </c>
      <c r="C187" s="247" t="s">
        <v>376</v>
      </c>
      <c r="D187" s="194">
        <v>39058.28</v>
      </c>
      <c r="E187" s="194">
        <v>53703.1</v>
      </c>
      <c r="F187" s="45">
        <f t="shared" si="26"/>
        <v>137.49478983713567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19390.3</v>
      </c>
      <c r="E194" s="60">
        <f t="shared" si="36"/>
        <v>27490.410000000003</v>
      </c>
      <c r="F194" s="45">
        <f t="shared" si="26"/>
        <v>141.77403134556971</v>
      </c>
    </row>
    <row r="195" spans="1:6" ht="12.75" customHeight="1" x14ac:dyDescent="0.2">
      <c r="A195" s="63">
        <v>3291</v>
      </c>
      <c r="B195" s="183" t="s">
        <v>391</v>
      </c>
      <c r="C195" s="247" t="s">
        <v>392</v>
      </c>
      <c r="D195" s="194">
        <v>906.24</v>
      </c>
      <c r="E195" s="194">
        <v>1080.1600000000001</v>
      </c>
      <c r="F195" s="45">
        <f t="shared" si="26"/>
        <v>119.19138418079096</v>
      </c>
    </row>
    <row r="196" spans="1:6" ht="12.75" customHeight="1" x14ac:dyDescent="0.2">
      <c r="A196" s="63">
        <v>3292</v>
      </c>
      <c r="B196" s="64" t="s">
        <v>393</v>
      </c>
      <c r="C196" s="247" t="s">
        <v>394</v>
      </c>
      <c r="D196" s="194">
        <v>1651.07</v>
      </c>
      <c r="E196" s="194">
        <v>1751.98</v>
      </c>
      <c r="F196" s="45">
        <f t="shared" si="26"/>
        <v>106.11179416984137</v>
      </c>
    </row>
    <row r="197" spans="1:6" ht="12.75" customHeight="1" x14ac:dyDescent="0.2">
      <c r="A197" s="63">
        <v>3293</v>
      </c>
      <c r="B197" s="64" t="s">
        <v>395</v>
      </c>
      <c r="C197" s="247" t="s">
        <v>396</v>
      </c>
      <c r="D197" s="194">
        <v>6607.23</v>
      </c>
      <c r="E197" s="194">
        <v>2551.9899999999998</v>
      </c>
      <c r="F197" s="45">
        <f t="shared" si="26"/>
        <v>38.62420409157847</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6537.08</v>
      </c>
      <c r="E199" s="194">
        <v>6484.95</v>
      </c>
      <c r="F199" s="45">
        <f t="shared" si="26"/>
        <v>99.202549150385195</v>
      </c>
    </row>
    <row r="200" spans="1:6" ht="12.75" customHeight="1" x14ac:dyDescent="0.2">
      <c r="A200" s="63" t="s">
        <v>401</v>
      </c>
      <c r="B200" s="64" t="s">
        <v>402</v>
      </c>
      <c r="C200" s="247" t="s">
        <v>401</v>
      </c>
      <c r="D200" s="194">
        <v>0</v>
      </c>
      <c r="E200" s="194">
        <v>8213.25</v>
      </c>
      <c r="F200" s="45" t="str">
        <f t="shared" si="26"/>
        <v>-</v>
      </c>
    </row>
    <row r="201" spans="1:6" ht="12.75" customHeight="1" x14ac:dyDescent="0.2">
      <c r="A201" s="63">
        <v>3299</v>
      </c>
      <c r="B201" s="64" t="s">
        <v>403</v>
      </c>
      <c r="C201" s="247" t="s">
        <v>404</v>
      </c>
      <c r="D201" s="194">
        <v>3500.59</v>
      </c>
      <c r="E201" s="194">
        <v>7188.08</v>
      </c>
      <c r="F201" s="45">
        <f t="shared" si="26"/>
        <v>205.33909998028901</v>
      </c>
    </row>
    <row r="202" spans="1:6" ht="12.75" customHeight="1" x14ac:dyDescent="0.2">
      <c r="A202" s="63">
        <v>34</v>
      </c>
      <c r="B202" s="183" t="s">
        <v>405</v>
      </c>
      <c r="C202" s="247" t="s">
        <v>406</v>
      </c>
      <c r="D202" s="60">
        <f t="shared" ref="D202:E202" si="37">D203+D208+D216</f>
        <v>225.65</v>
      </c>
      <c r="E202" s="60">
        <f t="shared" si="37"/>
        <v>1987.79</v>
      </c>
      <c r="F202" s="45">
        <f t="shared" si="26"/>
        <v>880.91734987812981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225.65</v>
      </c>
      <c r="E216" s="60">
        <f t="shared" si="40"/>
        <v>1987.79</v>
      </c>
      <c r="F216" s="45">
        <f t="shared" si="26"/>
        <v>880.91734987812981</v>
      </c>
    </row>
    <row r="217" spans="1:6" ht="12.75" customHeight="1" x14ac:dyDescent="0.2">
      <c r="A217" s="63">
        <v>3431</v>
      </c>
      <c r="B217" s="182" t="s">
        <v>435</v>
      </c>
      <c r="C217" s="247" t="s">
        <v>436</v>
      </c>
      <c r="D217" s="194">
        <v>183.83</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41.82</v>
      </c>
      <c r="E219" s="194">
        <v>1987.79</v>
      </c>
      <c r="F219" s="45">
        <f t="shared" si="26"/>
        <v>4753.2042085126732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74577.53</v>
      </c>
      <c r="E262" s="60">
        <f t="shared" si="55"/>
        <v>72298.240000000005</v>
      </c>
      <c r="F262" s="45">
        <f t="shared" ref="F262:F268" si="56">IF(D262&lt;&gt;0,IF(E262/D262&gt;=100,"&gt;&gt;100",E262/D262*100),"-")</f>
        <v>96.943730906614917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74577.53</v>
      </c>
      <c r="E269" s="60">
        <f t="shared" si="58"/>
        <v>72298.240000000005</v>
      </c>
      <c r="F269" s="45">
        <f t="shared" ref="F269:F272" si="59">IF(D269&lt;&gt;0,IF(E269/D269&gt;=100,"&gt;&gt;100",E269/D269*100),"-")</f>
        <v>96.943730906614917</v>
      </c>
    </row>
    <row r="270" spans="1:6" ht="12.75" customHeight="1" x14ac:dyDescent="0.2">
      <c r="A270" s="63">
        <v>3721</v>
      </c>
      <c r="B270" s="65" t="s">
        <v>532</v>
      </c>
      <c r="C270" s="247" t="s">
        <v>533</v>
      </c>
      <c r="D270" s="194">
        <v>3178.53</v>
      </c>
      <c r="E270" s="194">
        <v>3561.44</v>
      </c>
      <c r="F270" s="45">
        <f t="shared" si="59"/>
        <v>112.04676375557254</v>
      </c>
    </row>
    <row r="271" spans="1:6" ht="12.75" customHeight="1" x14ac:dyDescent="0.2">
      <c r="A271" s="63">
        <v>3722</v>
      </c>
      <c r="B271" s="65" t="s">
        <v>534</v>
      </c>
      <c r="C271" s="247" t="s">
        <v>535</v>
      </c>
      <c r="D271" s="194">
        <v>71399</v>
      </c>
      <c r="E271" s="194">
        <v>68736.800000000003</v>
      </c>
      <c r="F271" s="45">
        <f t="shared" si="59"/>
        <v>96.271376349808818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1285.43</v>
      </c>
      <c r="E273" s="60">
        <f t="shared" si="60"/>
        <v>1260</v>
      </c>
      <c r="F273" s="45">
        <f t="shared" ref="F273:F277" si="61">IF(D273&lt;&gt;0,IF(E273/D273&gt;=100,"&gt;&gt;100",E273/D273*100),"-")</f>
        <v>98.021673681180616</v>
      </c>
    </row>
    <row r="274" spans="1:6" ht="12.75" customHeight="1" x14ac:dyDescent="0.2">
      <c r="A274" s="63">
        <v>381</v>
      </c>
      <c r="B274" s="64" t="s">
        <v>540</v>
      </c>
      <c r="C274" s="247" t="s">
        <v>541</v>
      </c>
      <c r="D274" s="60">
        <f t="shared" ref="D274:E274" si="62">SUM(D275:D277)</f>
        <v>1285.43</v>
      </c>
      <c r="E274" s="60">
        <f t="shared" si="62"/>
        <v>1260</v>
      </c>
      <c r="F274" s="45">
        <f t="shared" si="61"/>
        <v>98.021673681180616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1285.43</v>
      </c>
      <c r="E276" s="194">
        <v>1260</v>
      </c>
      <c r="F276" s="45">
        <f t="shared" si="61"/>
        <v>98.021673681180616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2534766.3799999994</v>
      </c>
      <c r="E299" s="60">
        <f>E152-E297+E298</f>
        <v>2954931.6900000004</v>
      </c>
      <c r="F299" s="45">
        <f t="shared" si="68"/>
        <v>116.57609605820956</v>
      </c>
    </row>
    <row r="300" spans="1:6" ht="12.75" customHeight="1" x14ac:dyDescent="0.2">
      <c r="A300" s="63" t="s">
        <v>581</v>
      </c>
      <c r="B300" s="64" t="s">
        <v>592</v>
      </c>
      <c r="C300" s="247" t="s">
        <v>593</v>
      </c>
      <c r="D300" s="60">
        <f>IF(D6&gt;=D299,D6-D299,0)</f>
        <v>66861.400000000838</v>
      </c>
      <c r="E300" s="60">
        <f>IF(E6&gt;=E299,E6-E299,0)</f>
        <v>0</v>
      </c>
      <c r="F300" s="45">
        <f t="shared" si="68"/>
        <v>0</v>
      </c>
    </row>
    <row r="301" spans="1:6" ht="12.75" customHeight="1" x14ac:dyDescent="0.2">
      <c r="A301" s="63" t="s">
        <v>581</v>
      </c>
      <c r="B301" s="64" t="s">
        <v>594</v>
      </c>
      <c r="C301" s="247" t="s">
        <v>595</v>
      </c>
      <c r="D301" s="60">
        <f>IF(D299&gt;=D6,D299-D6,0)</f>
        <v>0</v>
      </c>
      <c r="E301" s="60">
        <f>IF(E299&gt;=E6,E299-E6,0)</f>
        <v>111977.4700000002</v>
      </c>
      <c r="F301" s="45" t="str">
        <f t="shared" si="68"/>
        <v>-</v>
      </c>
    </row>
    <row r="302" spans="1:6" ht="12.75" customHeight="1" x14ac:dyDescent="0.2">
      <c r="A302" s="63">
        <v>92211</v>
      </c>
      <c r="B302" s="64" t="s">
        <v>596</v>
      </c>
      <c r="C302" s="247" t="s">
        <v>597</v>
      </c>
      <c r="D302" s="194">
        <v>5656.76</v>
      </c>
      <c r="E302" s="194">
        <v>16494.36</v>
      </c>
      <c r="F302" s="45">
        <f t="shared" si="68"/>
        <v>291.58670334254941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7135.88</v>
      </c>
      <c r="E304" s="194">
        <v>192020.61</v>
      </c>
      <c r="F304" s="45">
        <f t="shared" si="68"/>
        <v>2690.9170277527087</v>
      </c>
    </row>
    <row r="305" spans="1:6" ht="12" x14ac:dyDescent="0.2">
      <c r="A305" s="63">
        <v>9661</v>
      </c>
      <c r="B305" s="220" t="s">
        <v>602</v>
      </c>
      <c r="C305" s="247" t="s">
        <v>603</v>
      </c>
      <c r="D305" s="194">
        <v>24.15</v>
      </c>
      <c r="E305" s="194">
        <v>665.58</v>
      </c>
      <c r="F305" s="45">
        <f t="shared" si="68"/>
        <v>2756.0248447204972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55684.450000000004</v>
      </c>
      <c r="E360" s="60">
        <f t="shared" si="86"/>
        <v>86289.73000000001</v>
      </c>
      <c r="F360" s="45">
        <f t="shared" si="72"/>
        <v>154.96198669466969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40684.450000000004</v>
      </c>
      <c r="E373" s="60">
        <f t="shared" si="90"/>
        <v>65289.94</v>
      </c>
      <c r="F373" s="45">
        <f t="shared" si="72"/>
        <v>160.47885617232137</v>
      </c>
    </row>
    <row r="374" spans="1:6" ht="12.75" customHeight="1" x14ac:dyDescent="0.2">
      <c r="A374" s="63">
        <v>421</v>
      </c>
      <c r="B374" s="64" t="s">
        <v>731</v>
      </c>
      <c r="C374" s="247" t="s">
        <v>732</v>
      </c>
      <c r="D374" s="60">
        <f t="shared" ref="D374:E374" si="91">SUM(D375:D378)</f>
        <v>625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625</v>
      </c>
      <c r="E378" s="194"/>
      <c r="F378" s="45">
        <f t="shared" si="72"/>
        <v>0</v>
      </c>
    </row>
    <row r="379" spans="1:6" ht="12.75" customHeight="1" x14ac:dyDescent="0.2">
      <c r="A379" s="63">
        <v>422</v>
      </c>
      <c r="B379" s="64" t="s">
        <v>737</v>
      </c>
      <c r="C379" s="247" t="s">
        <v>738</v>
      </c>
      <c r="D379" s="60">
        <f t="shared" ref="D379:E379" si="92">SUM(D380:D387)</f>
        <v>23023.520000000004</v>
      </c>
      <c r="E379" s="60">
        <f t="shared" si="92"/>
        <v>30156.340000000004</v>
      </c>
      <c r="F379" s="45">
        <f t="shared" si="72"/>
        <v>130.98057985920485</v>
      </c>
    </row>
    <row r="380" spans="1:6" ht="12.75" customHeight="1" x14ac:dyDescent="0.2">
      <c r="A380" s="63">
        <v>4221</v>
      </c>
      <c r="B380" s="64" t="s">
        <v>647</v>
      </c>
      <c r="C380" s="247" t="s">
        <v>739</v>
      </c>
      <c r="D380" s="194">
        <v>13330.01</v>
      </c>
      <c r="E380" s="194">
        <v>5906.13</v>
      </c>
      <c r="F380" s="45">
        <f t="shared" si="72"/>
        <v>44.307018524367194</v>
      </c>
    </row>
    <row r="381" spans="1:6" ht="12.75" customHeight="1" x14ac:dyDescent="0.2">
      <c r="A381" s="63">
        <v>4222</v>
      </c>
      <c r="B381" s="64" t="s">
        <v>740</v>
      </c>
      <c r="C381" s="247" t="s">
        <v>741</v>
      </c>
      <c r="D381" s="194">
        <v>0</v>
      </c>
      <c r="E381" s="194">
        <v>11039.2</v>
      </c>
      <c r="F381" s="45" t="str">
        <f t="shared" si="72"/>
        <v>-</v>
      </c>
    </row>
    <row r="382" spans="1:6" ht="12.75" customHeight="1" x14ac:dyDescent="0.2">
      <c r="A382" s="63">
        <v>4223</v>
      </c>
      <c r="B382" s="64" t="s">
        <v>651</v>
      </c>
      <c r="C382" s="247" t="s">
        <v>742</v>
      </c>
      <c r="D382" s="194">
        <v>5947</v>
      </c>
      <c r="E382" s="194">
        <v>7499.95</v>
      </c>
      <c r="F382" s="45">
        <f t="shared" si="72"/>
        <v>126.11316630233731</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3031.51</v>
      </c>
      <c r="E385" s="194">
        <v>595</v>
      </c>
      <c r="F385" s="45">
        <f t="shared" si="72"/>
        <v>19.627182493212953</v>
      </c>
    </row>
    <row r="386" spans="1:6" ht="12.75" customHeight="1" x14ac:dyDescent="0.2">
      <c r="A386" s="63">
        <v>4227</v>
      </c>
      <c r="B386" s="183" t="s">
        <v>659</v>
      </c>
      <c r="C386" s="247" t="s">
        <v>746</v>
      </c>
      <c r="D386" s="194">
        <v>715</v>
      </c>
      <c r="E386" s="194">
        <v>5116.0600000000004</v>
      </c>
      <c r="F386" s="45">
        <f t="shared" si="72"/>
        <v>715.53286713286718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17035.93</v>
      </c>
      <c r="E393" s="60">
        <f t="shared" si="94"/>
        <v>35133.599999999999</v>
      </c>
      <c r="F393" s="45">
        <f t="shared" si="72"/>
        <v>206.23235714164122</v>
      </c>
    </row>
    <row r="394" spans="1:6" ht="12.75" customHeight="1" x14ac:dyDescent="0.2">
      <c r="A394" s="63">
        <v>4241</v>
      </c>
      <c r="B394" s="64" t="s">
        <v>756</v>
      </c>
      <c r="C394" s="247" t="s">
        <v>757</v>
      </c>
      <c r="D394" s="194">
        <v>17035.93</v>
      </c>
      <c r="E394" s="194">
        <v>35133.599999999999</v>
      </c>
      <c r="F394" s="45">
        <f t="shared" si="72"/>
        <v>206.23235714164122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15000</v>
      </c>
      <c r="E412" s="60">
        <f t="shared" si="100"/>
        <v>20999.79</v>
      </c>
      <c r="F412" s="45">
        <f t="shared" si="72"/>
        <v>139.99859999999998</v>
      </c>
    </row>
    <row r="413" spans="1:6" ht="12.75" customHeight="1" x14ac:dyDescent="0.2">
      <c r="A413" s="63">
        <v>451</v>
      </c>
      <c r="B413" s="64" t="s">
        <v>784</v>
      </c>
      <c r="C413" s="247" t="s">
        <v>785</v>
      </c>
      <c r="D413" s="194">
        <v>15000</v>
      </c>
      <c r="E413" s="194">
        <v>20999.79</v>
      </c>
      <c r="F413" s="45">
        <f t="shared" si="72"/>
        <v>139.99859999999998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55684.450000000004</v>
      </c>
      <c r="E418" s="60">
        <f t="shared" si="102"/>
        <v>86289.73000000001</v>
      </c>
      <c r="F418" s="45">
        <f t="shared" si="72"/>
        <v>154.96198669466969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2601627.7800000003</v>
      </c>
      <c r="E422" s="60">
        <f>E6+E308</f>
        <v>2842954.22</v>
      </c>
      <c r="F422" s="45">
        <f t="shared" si="72"/>
        <v>109.27597874896615</v>
      </c>
    </row>
    <row r="423" spans="1:6" ht="12.75" customHeight="1" x14ac:dyDescent="0.2">
      <c r="A423" s="63" t="s">
        <v>581</v>
      </c>
      <c r="B423" s="64" t="s">
        <v>804</v>
      </c>
      <c r="C423" s="247" t="s">
        <v>805</v>
      </c>
      <c r="D423" s="60">
        <f t="shared" ref="D423:E423" si="103">D299+D360</f>
        <v>2590450.8299999996</v>
      </c>
      <c r="E423" s="60">
        <f t="shared" si="103"/>
        <v>3041221.4200000004</v>
      </c>
      <c r="F423" s="45">
        <f t="shared" si="72"/>
        <v>117.40124092608239</v>
      </c>
    </row>
    <row r="424" spans="1:6" ht="12.75" customHeight="1" x14ac:dyDescent="0.2">
      <c r="A424" s="63" t="s">
        <v>581</v>
      </c>
      <c r="B424" s="64" t="s">
        <v>806</v>
      </c>
      <c r="C424" s="247" t="s">
        <v>807</v>
      </c>
      <c r="D424" s="60">
        <f t="shared" ref="D424:E424" si="104">IF(D422&gt;=D423,D422-D423,0)</f>
        <v>11176.950000000652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198267.20000000019</v>
      </c>
      <c r="F425" s="45" t="str">
        <f t="shared" si="72"/>
        <v>-</v>
      </c>
    </row>
    <row r="426" spans="1:6" ht="12.75" customHeight="1" x14ac:dyDescent="0.2">
      <c r="A426" s="251" t="s">
        <v>810</v>
      </c>
      <c r="B426" s="183" t="s">
        <v>811</v>
      </c>
      <c r="C426" s="252" t="s">
        <v>812</v>
      </c>
      <c r="D426" s="60">
        <f t="shared" ref="D426:E426" si="106">IF(D302-D303+D419-D420&gt;=0,D302-D303+D419-D420,0)</f>
        <v>5656.76</v>
      </c>
      <c r="E426" s="60">
        <f t="shared" si="106"/>
        <v>16494.36</v>
      </c>
      <c r="F426" s="45">
        <f t="shared" si="72"/>
        <v>291.58670334254941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7135.88</v>
      </c>
      <c r="E428" s="81">
        <f t="shared" si="108"/>
        <v>192020.61</v>
      </c>
      <c r="F428" s="61">
        <f t="shared" si="72"/>
        <v>2690.9170277527087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2601627.7800000003</v>
      </c>
      <c r="E643" s="60">
        <f>E422+E430</f>
        <v>2842954.22</v>
      </c>
      <c r="F643" s="45">
        <f t="shared" si="109"/>
        <v>109.27597874896615</v>
      </c>
    </row>
    <row r="644" spans="1:6" ht="12.75" customHeight="1" x14ac:dyDescent="0.2">
      <c r="A644" s="63" t="s">
        <v>581</v>
      </c>
      <c r="B644" s="64" t="s">
        <v>1237</v>
      </c>
      <c r="C644" s="247" t="s">
        <v>1238</v>
      </c>
      <c r="D644" s="60">
        <f>D423+D535</f>
        <v>2590450.8299999996</v>
      </c>
      <c r="E644" s="60">
        <f>E423+E535</f>
        <v>3041221.4200000004</v>
      </c>
      <c r="F644" s="45">
        <f t="shared" si="109"/>
        <v>117.40124092608239</v>
      </c>
    </row>
    <row r="645" spans="1:6" ht="12.75" customHeight="1" x14ac:dyDescent="0.2">
      <c r="A645" s="63" t="s">
        <v>581</v>
      </c>
      <c r="B645" s="64" t="s">
        <v>1239</v>
      </c>
      <c r="C645" s="247" t="s">
        <v>1240</v>
      </c>
      <c r="D645" s="60">
        <f t="shared" ref="D645:E645" si="163">IF(D643&gt;=D644,D643-D644,0)</f>
        <v>11176.950000000652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198267.20000000019</v>
      </c>
      <c r="F646" s="45" t="str">
        <f t="shared" si="109"/>
        <v>-</v>
      </c>
    </row>
    <row r="647" spans="1:6" ht="24" x14ac:dyDescent="0.2">
      <c r="A647" s="251" t="s">
        <v>1243</v>
      </c>
      <c r="B647" s="64" t="s">
        <v>1244</v>
      </c>
      <c r="C647" s="252" t="s">
        <v>1243</v>
      </c>
      <c r="D647" s="60">
        <f>IF(D426-D427+D641-D642&gt;=0,D426-D427+D641-D642,0)</f>
        <v>5656.76</v>
      </c>
      <c r="E647" s="60">
        <f>IF(E426-E427+E641-E642&gt;=0,E426-E427+E641-E642,0)</f>
        <v>16494.36</v>
      </c>
      <c r="F647" s="45">
        <f t="shared" si="109"/>
        <v>291.58670334254941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16833.710000000654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181772.8400000002</v>
      </c>
      <c r="F650" s="45" t="str">
        <f t="shared" si="109"/>
        <v>-</v>
      </c>
    </row>
    <row r="651" spans="1:6" ht="24" x14ac:dyDescent="0.2">
      <c r="A651" s="249" t="s">
        <v>1251</v>
      </c>
      <c r="B651" s="184" t="s">
        <v>1252</v>
      </c>
      <c r="C651" s="250" t="s">
        <v>1251</v>
      </c>
      <c r="D651" s="196">
        <v>191551.85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97</v>
      </c>
      <c r="E658" s="253">
        <v>99</v>
      </c>
      <c r="F658" s="45">
        <f t="shared" si="167"/>
        <v>102.06185567010309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93</v>
      </c>
      <c r="E660" s="253">
        <v>94</v>
      </c>
      <c r="F660" s="45">
        <f t="shared" si="167"/>
        <v>101.0752688172043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2068911.96</v>
      </c>
      <c r="E683" s="192">
        <v>2247364.7400000002</v>
      </c>
      <c r="F683" s="71">
        <f t="shared" si="167"/>
        <v>108.62544097816517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51165.62</v>
      </c>
      <c r="E685" s="194">
        <v>34117.99</v>
      </c>
      <c r="F685" s="45">
        <f t="shared" si="167"/>
        <v>66.681474787171538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3013.56</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v>5089.59</v>
      </c>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55832.17</v>
      </c>
      <c r="E724" s="192">
        <v>60151.44</v>
      </c>
      <c r="F724" s="71">
        <f t="shared" si="167"/>
        <v>107.73616715954262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9627.84</v>
      </c>
      <c r="F732" s="71" t="str">
        <f t="shared" si="167"/>
        <v>-</v>
      </c>
    </row>
    <row r="733" spans="1:6" ht="12.75" customHeight="1" x14ac:dyDescent="0.2">
      <c r="A733" s="70">
        <v>31215</v>
      </c>
      <c r="B733" s="65" t="s">
        <v>1395</v>
      </c>
      <c r="C733" s="278" t="s">
        <v>1396</v>
      </c>
      <c r="D733" s="192">
        <v>3090.08</v>
      </c>
      <c r="E733" s="192">
        <v>2648.64</v>
      </c>
      <c r="F733" s="71">
        <f t="shared" si="167"/>
        <v>85.714285714285708</v>
      </c>
    </row>
    <row r="734" spans="1:6" ht="12.75" customHeight="1" x14ac:dyDescent="0.2">
      <c r="A734" s="70">
        <v>32121</v>
      </c>
      <c r="B734" s="65" t="s">
        <v>1397</v>
      </c>
      <c r="C734" s="278" t="s">
        <v>1398</v>
      </c>
      <c r="D734" s="192">
        <v>41953.34</v>
      </c>
      <c r="E734" s="192">
        <v>49238.71</v>
      </c>
      <c r="F734" s="71">
        <f t="shared" si="167"/>
        <v>117.36541119252961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87.6</v>
      </c>
      <c r="E736" s="194">
        <v>5496.35</v>
      </c>
      <c r="F736" s="45">
        <f t="shared" si="167"/>
        <v>6274.3721461187224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2212.83</v>
      </c>
      <c r="E738" s="194">
        <v>2329.87</v>
      </c>
      <c r="F738" s="45">
        <f t="shared" si="167"/>
        <v>105.28915461196749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3178.53</v>
      </c>
      <c r="E850" s="194">
        <v>3561.44</v>
      </c>
      <c r="F850" s="45">
        <f t="shared" si="169"/>
        <v>112.04676375557254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71399</v>
      </c>
      <c r="E855" s="194">
        <v>68736.800000000003</v>
      </c>
      <c r="F855" s="45">
        <f t="shared" si="169"/>
        <v>96.271376349808818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41" sqref="E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1837346.2599999998</v>
      </c>
      <c r="E6" s="180">
        <f t="shared" si="0"/>
        <v>1866014.1999999997</v>
      </c>
      <c r="F6" s="181">
        <f t="shared" ref="F6:F298" si="1">IF(D6&gt;0,IF(E6/D6&gt;=100,"&gt;&gt;100",E6/D6*100),"-")</f>
        <v>101.5602905464319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1596466.8599999999</v>
      </c>
      <c r="E7" s="79">
        <f t="shared" si="2"/>
        <v>1626300.4099999997</v>
      </c>
      <c r="F7" s="71">
        <f t="shared" si="1"/>
        <v>101.8687234134005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352797.13</v>
      </c>
      <c r="E8" s="79">
        <f>E9+E10-E11</f>
        <v>352797.13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352797.13</v>
      </c>
      <c r="E9" s="192">
        <v>352797.13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1243669.73</v>
      </c>
      <c r="E12" s="79">
        <f t="shared" si="3"/>
        <v>1273503.2799999998</v>
      </c>
      <c r="F12" s="71">
        <f t="shared" si="1"/>
        <v>102.39883220443097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1002469.4099999999</v>
      </c>
      <c r="E13" s="79">
        <f t="shared" si="4"/>
        <v>1001949.4</v>
      </c>
      <c r="F13" s="71">
        <f t="shared" si="1"/>
        <v>99.948127095469189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1794998.47</v>
      </c>
      <c r="E15" s="192">
        <v>1815998.26</v>
      </c>
      <c r="F15" s="71">
        <f t="shared" si="1"/>
        <v>101.16990573256589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625</v>
      </c>
      <c r="E17" s="192">
        <v>625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793154.06</v>
      </c>
      <c r="E18" s="192">
        <v>814673.86</v>
      </c>
      <c r="F18" s="71">
        <f t="shared" si="1"/>
        <v>102.71319294513854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32871.369999999995</v>
      </c>
      <c r="E19" s="79">
        <f t="shared" si="5"/>
        <v>90473.959999999963</v>
      </c>
      <c r="F19" s="71">
        <f t="shared" si="1"/>
        <v>275.23635309389289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430890.71</v>
      </c>
      <c r="E20" s="192">
        <v>436796.84</v>
      </c>
      <c r="F20" s="71">
        <f t="shared" si="1"/>
        <v>101.3706793539364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21336.74</v>
      </c>
      <c r="E21" s="192">
        <v>32375.94</v>
      </c>
      <c r="F21" s="71">
        <f t="shared" si="1"/>
        <v>151.73798809002685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19590.32</v>
      </c>
      <c r="E22" s="192">
        <v>27090.27</v>
      </c>
      <c r="F22" s="71">
        <f t="shared" si="1"/>
        <v>138.28395860812893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34468.94</v>
      </c>
      <c r="E25" s="192">
        <v>35063.94</v>
      </c>
      <c r="F25" s="71">
        <f t="shared" si="1"/>
        <v>101.72619175408353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95668.14</v>
      </c>
      <c r="E26" s="192">
        <v>100784.2</v>
      </c>
      <c r="F26" s="71">
        <f t="shared" si="1"/>
        <v>105.34771555086155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569083.48</v>
      </c>
      <c r="E28" s="192">
        <v>541637.23</v>
      </c>
      <c r="F28" s="71">
        <f t="shared" si="1"/>
        <v>95.177113558102235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208328.95</v>
      </c>
      <c r="E35" s="79">
        <f t="shared" si="7"/>
        <v>181079.91999999998</v>
      </c>
      <c r="F35" s="71">
        <f t="shared" si="1"/>
        <v>86.920190400806021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208328.95</v>
      </c>
      <c r="E36" s="192">
        <v>243462.55</v>
      </c>
      <c r="F36" s="71">
        <f t="shared" si="1"/>
        <v>116.86448282871871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62382.63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61283.26</v>
      </c>
      <c r="E54" s="192">
        <v>61582.05</v>
      </c>
      <c r="F54" s="71">
        <f t="shared" si="1"/>
        <v>100.48755565549222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61283.26</v>
      </c>
      <c r="E55" s="192">
        <v>61582.05</v>
      </c>
      <c r="F55" s="71">
        <f t="shared" si="1"/>
        <v>100.48755565549222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240879.40000000002</v>
      </c>
      <c r="E69" s="79">
        <f>E70+E82+E88+E119+E135+E147+E165+E171</f>
        <v>239713.79</v>
      </c>
      <c r="F69" s="71">
        <f t="shared" si="1"/>
        <v>99.516102248677129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8577.369999999999</v>
      </c>
      <c r="E82" s="79">
        <f>SUM(E83:E85)-E86+E87</f>
        <v>10187.129999999999</v>
      </c>
      <c r="F82" s="71">
        <f t="shared" si="1"/>
        <v>118.76752431106506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56.71</v>
      </c>
      <c r="E85" s="192">
        <v>56.71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8520.66</v>
      </c>
      <c r="E87" s="192">
        <v>10130.42</v>
      </c>
      <c r="F87" s="71">
        <f t="shared" si="1"/>
        <v>118.89243321526737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40750.18</v>
      </c>
      <c r="E147" s="79">
        <f t="shared" si="24"/>
        <v>229526.66</v>
      </c>
      <c r="F147" s="71">
        <f t="shared" si="1"/>
        <v>563.2531193727242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2.54</v>
      </c>
      <c r="E148" s="192">
        <v>2.54</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185628.68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185628.68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7034.7</v>
      </c>
      <c r="E160" s="192">
        <v>5649.32</v>
      </c>
      <c r="F160" s="71">
        <f t="shared" si="1"/>
        <v>80.306480731232327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24.15</v>
      </c>
      <c r="E161" s="192">
        <v>665.58</v>
      </c>
      <c r="F161" s="71">
        <f t="shared" si="1"/>
        <v>2756.0248447204972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33688.79</v>
      </c>
      <c r="E162" s="192">
        <v>37580.54</v>
      </c>
      <c r="F162" s="71">
        <f t="shared" si="1"/>
        <v>111.55206227353372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191551.85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191551.85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1837346.26</v>
      </c>
      <c r="E176" s="79">
        <f>E177+E251</f>
        <v>1866014.2</v>
      </c>
      <c r="F176" s="71">
        <f t="shared" si="1"/>
        <v>101.5602905464319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216909.8</v>
      </c>
      <c r="E177" s="79">
        <f>E178+E197+E203+E219+E247+E248</f>
        <v>229466.01</v>
      </c>
      <c r="F177" s="71">
        <f t="shared" si="1"/>
        <v>105.78867805880603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215535.15</v>
      </c>
      <c r="E178" s="79">
        <f>SUM(E179:E181)+E185+E186+SUM(E194:E196)</f>
        <v>217293.34</v>
      </c>
      <c r="F178" s="71">
        <f t="shared" si="1"/>
        <v>100.81573237590248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183951.28</v>
      </c>
      <c r="E179" s="192">
        <v>193368.27</v>
      </c>
      <c r="F179" s="71">
        <f t="shared" si="1"/>
        <v>105.1192848454221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24305.98</v>
      </c>
      <c r="E180" s="192">
        <v>23560.26</v>
      </c>
      <c r="F180" s="71">
        <f t="shared" si="1"/>
        <v>96.931948434089051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6.12</v>
      </c>
      <c r="E181" s="79">
        <f t="shared" si="28"/>
        <v>6.12</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6.12</v>
      </c>
      <c r="E184" s="192">
        <v>6.12</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321.56</v>
      </c>
      <c r="E194" s="192">
        <v>358.69</v>
      </c>
      <c r="F194" s="71">
        <f t="shared" si="1"/>
        <v>111.54683418335614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6950.21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1374.65</v>
      </c>
      <c r="E197" s="79">
        <f>SUM(E198:E202)</f>
        <v>1612.5</v>
      </c>
      <c r="F197" s="71">
        <f t="shared" si="1"/>
        <v>117.30258611282871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1374.65</v>
      </c>
      <c r="E199" s="192">
        <v>1612.5</v>
      </c>
      <c r="F199" s="71">
        <f t="shared" ref="F199:F202" si="30">IF(D199&gt;0,IF(E199/D199&gt;=100,"&gt;&gt;100",E199/D199*100),"-")</f>
        <v>117.30258611282871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10560.17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1620436.46</v>
      </c>
      <c r="E251" s="79">
        <f>+E252+E255-E264+E274+E291</f>
        <v>1636548.19</v>
      </c>
      <c r="F251" s="71">
        <f t="shared" si="1"/>
        <v>100.99428335499189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1596466.87</v>
      </c>
      <c r="E252" s="79">
        <f>E253-E254</f>
        <v>1626300.42</v>
      </c>
      <c r="F252" s="71">
        <f t="shared" si="1"/>
        <v>101.86872340169512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1596466.87</v>
      </c>
      <c r="E253" s="192">
        <v>1626300.42</v>
      </c>
      <c r="F253" s="71">
        <f t="shared" si="1"/>
        <v>101.86872340169512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16833.71</v>
      </c>
      <c r="E255" s="79">
        <f>E256-E260</f>
        <v>-181772.84</v>
      </c>
      <c r="F255" s="71">
        <f t="shared" si="1"/>
        <v>-1079.8144912797002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16833.71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16833.71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181772.84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181772.84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7135.88</v>
      </c>
      <c r="E274" s="79">
        <f>SUM(E275:E277)+SUM(E286:E290)</f>
        <v>192020.61</v>
      </c>
      <c r="F274" s="71">
        <f t="shared" si="1"/>
        <v>2690.9170277527087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185628.68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185628.68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7135.88</v>
      </c>
      <c r="E287" s="192">
        <v>5726.35</v>
      </c>
      <c r="F287" s="71">
        <f t="shared" si="39"/>
        <v>80.247285548523806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665.58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43611.25</v>
      </c>
      <c r="E297" s="79">
        <f t="shared" si="42"/>
        <v>43611.25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43611.25</v>
      </c>
      <c r="E298" s="193">
        <v>43611.25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40750.18</v>
      </c>
      <c r="E302" s="192">
        <v>229526.66</v>
      </c>
      <c r="F302" s="71">
        <f t="shared" si="43"/>
        <v>563.2531193727242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8514.49</v>
      </c>
      <c r="E308" s="192">
        <v>10124.25</v>
      </c>
      <c r="F308" s="71">
        <f t="shared" si="43"/>
        <v>118.90612356112933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6.17</v>
      </c>
      <c r="E311" s="192">
        <v>6.17</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33688.79</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6291.37</v>
      </c>
      <c r="E336" s="192">
        <v>212687.1</v>
      </c>
      <c r="F336" s="71">
        <f t="shared" si="43"/>
        <v>3380.6166224526614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209243.78</v>
      </c>
      <c r="E337" s="192">
        <v>4606.24</v>
      </c>
      <c r="F337" s="71">
        <f t="shared" si="43"/>
        <v>2.2013748747991455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1374.65</v>
      </c>
      <c r="E339" s="192">
        <v>1612.5</v>
      </c>
      <c r="F339" s="71">
        <f t="shared" si="43"/>
        <v>117.30258611282871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94.61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4251.9399999999996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6308.23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15415.25</v>
      </c>
      <c r="E387" s="192">
        <v>15415.25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28196</v>
      </c>
      <c r="E392" s="288">
        <v>28196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2590450.83</v>
      </c>
      <c r="E114" s="60">
        <f t="shared" si="22"/>
        <v>3041221.42</v>
      </c>
      <c r="F114" s="45">
        <f t="shared" si="1"/>
        <v>117.40124092608235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2454066.9300000002</v>
      </c>
      <c r="E115" s="60">
        <f t="shared" si="23"/>
        <v>2895400.57</v>
      </c>
      <c r="F115" s="45">
        <f t="shared" si="1"/>
        <v>117.98376542240435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2454066.9300000002</v>
      </c>
      <c r="E117" s="194">
        <v>2895400.57</v>
      </c>
      <c r="F117" s="45">
        <f t="shared" si="1"/>
        <v>117.98376542240435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136383.9</v>
      </c>
      <c r="E126" s="194">
        <v>145820.85</v>
      </c>
      <c r="F126" s="45">
        <f t="shared" si="1"/>
        <v>106.91940177689597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2590450.83</v>
      </c>
      <c r="E141" s="81">
        <f t="shared" si="28"/>
        <v>3041221.42</v>
      </c>
      <c r="F141" s="61">
        <f t="shared" si="1"/>
        <v>117.40124092608235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56456.18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56456.18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56456.18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56456.18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216909.8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2892580.0000000005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2781224.5900000003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2321053.42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384625.14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1987.79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72298.240000000005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1260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86289.73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25065.68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2880023.79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2767174.95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2311636.4300000002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379856.81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2160.6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72261.11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1260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86051.88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26796.959999999999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229466.01000000024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15166.41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4606.24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4241.43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4241.43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6.12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6.12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358.69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358.69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10560.17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214299.6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212687.1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13012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2026-02-03T07:48:17Z</cp:lastPrinted>
  <dcterms:created xsi:type="dcterms:W3CDTF">2022-04-01T05:14:30Z</dcterms:created>
  <dcterms:modified xsi:type="dcterms:W3CDTF">2026-02-03T09:25:58Z</dcterms:modified>
</cp:coreProperties>
</file>